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Bieu 01 KTTH" sheetId="1" r:id="rId1"/>
  </sheets>
  <definedNames>
    <definedName name="_xlnm.Print_Area" localSheetId="0">'Bieu 01 KTTH'!$A$1:$J$153</definedName>
    <definedName name="_xlnm.Print_Titles" localSheetId="0">'Bieu 01 KTTH'!$6:$7</definedName>
  </definedNames>
  <calcPr fullCalcOnLoad="1"/>
</workbook>
</file>

<file path=xl/sharedStrings.xml><?xml version="1.0" encoding="utf-8"?>
<sst xmlns="http://schemas.openxmlformats.org/spreadsheetml/2006/main" count="278" uniqueCount="124">
  <si>
    <t>HUYỆN IA H'DRAI</t>
  </si>
  <si>
    <t>TT</t>
  </si>
  <si>
    <t>Chỉ tiêu</t>
  </si>
  <si>
    <t>ĐVT</t>
  </si>
  <si>
    <t>Thực hiện  2018</t>
  </si>
  <si>
    <t>Năm 2019</t>
  </si>
  <si>
    <t>Kế hoạch 2020</t>
  </si>
  <si>
    <t>KH</t>
  </si>
  <si>
    <t>T/H 9 tháng</t>
  </si>
  <si>
    <t>Ước cả năm</t>
  </si>
  <si>
    <t>Ước cả năm/ 2018 (%)</t>
  </si>
  <si>
    <t xml:space="preserve">Tăng trưởng GRDP (giá so sánh) </t>
  </si>
  <si>
    <t>%</t>
  </si>
  <si>
    <t>-</t>
  </si>
  <si>
    <t>Nông, lâm nghiệp, thuỷ sản</t>
  </si>
  <si>
    <t>Công nghiệp và xây dựng</t>
  </si>
  <si>
    <t>Dịch vụ</t>
  </si>
  <si>
    <t>Thuế sản phẩm trừ trợ cấp</t>
  </si>
  <si>
    <t>Tỷ đồng</t>
  </si>
  <si>
    <t>giảm 116</t>
  </si>
  <si>
    <t xml:space="preserve">Diện tích lúa Đông - Xuân </t>
  </si>
  <si>
    <t>Ha</t>
  </si>
  <si>
    <r>
      <t xml:space="preserve">Cơ cấu GRDP </t>
    </r>
    <r>
      <rPr>
        <b/>
        <i/>
        <sz val="12"/>
        <color indexed="8"/>
        <rFont val="Times New Roman"/>
        <family val="1"/>
      </rPr>
      <t>(giá hiện hành)</t>
    </r>
  </si>
  <si>
    <t>GRDP bình quân đầu người</t>
  </si>
  <si>
    <t>Triệu đồng</t>
  </si>
  <si>
    <t>Chỉ số giá tiêu dùng (CPI) trên địa bàn</t>
  </si>
  <si>
    <t>So với tháng 12 năm trước năm báo cáo</t>
  </si>
  <si>
    <t>So với cùng kỳ năm trước năm báo cáo</t>
  </si>
  <si>
    <t>CPI bình quân so với bình quân cùng kỳ năm trước năm báo cáo</t>
  </si>
  <si>
    <t>Thu Ngân sách Nhà nước trên địa bàn (không bao gồm số bổ sung từ NSTW)</t>
  </si>
  <si>
    <t>Hà + tâm</t>
  </si>
  <si>
    <t>Trong đó:</t>
  </si>
  <si>
    <t>Thu nội địa</t>
  </si>
  <si>
    <t>+ Thu từ kinh tế Trung ương</t>
  </si>
  <si>
    <t>+ Thu quốc doanh địa phương</t>
  </si>
  <si>
    <t>+ Thu ngoài quốc doanh</t>
  </si>
  <si>
    <t>+ Thu từ khu vực có vốn đầu tư nước ngoài</t>
  </si>
  <si>
    <t>Chi ngân sách địa phương</t>
  </si>
  <si>
    <t>a)</t>
  </si>
  <si>
    <t>Chi đầu tư phát triển do địa phương quản lý</t>
  </si>
  <si>
    <t>Vốn cân đối ngân sách địa phương</t>
  </si>
  <si>
    <t>tâm</t>
  </si>
  <si>
    <t>+ Đầu tư từ nguồn thu tiền sử dụng đất</t>
  </si>
  <si>
    <t>\</t>
  </si>
  <si>
    <t>+ Thu từ xổ số kiến thiết</t>
  </si>
  <si>
    <t>Hỗ trợ đầu tư theo các chương trình mục tiêu, chương trình mục tiêu quốc gia từ Ngân sách Trung ương</t>
  </si>
  <si>
    <t>Nguồn ngân sách khác</t>
  </si>
  <si>
    <t>b)</t>
  </si>
  <si>
    <t>Chi thường xuyên</t>
  </si>
  <si>
    <t>Ngân sách tỉnh bổ sung cho ngân sách địa phương (hoặc điều tiết về Ngân sách tỉnh)</t>
  </si>
  <si>
    <t>Vốn đầu tư phát triển trên địa bàn</t>
  </si>
  <si>
    <t>không tính ghi thu ghi chi</t>
  </si>
  <si>
    <t>Tổng vốn đầu tư phát triển trên địa bàn</t>
  </si>
  <si>
    <t>Khu vực Nhà nước</t>
  </si>
  <si>
    <t>Khu vực ngoài Nhà nước</t>
  </si>
  <si>
    <t>Khu vực có vốn đầu tư trực tiếp nước ngoài</t>
  </si>
  <si>
    <t>Vốn đầu tư nguồn ngân sách nhà nước (bao gồm vốn trái phiếu Chính phủ) trên địa bàn</t>
  </si>
  <si>
    <t>Thực hiện kế hoạch đầu tư vốn ngân sách nhà nước</t>
  </si>
  <si>
    <t>Giải ngân kế hoạch đầu tư vốn ngân sách nhà nước</t>
  </si>
  <si>
    <t>c)</t>
  </si>
  <si>
    <t>Vốn đầu tư từ nước ngoài trên địa bàn</t>
  </si>
  <si>
    <t>Vốn thực hiện</t>
  </si>
  <si>
    <t>Triệu USD</t>
  </si>
  <si>
    <t>+ Đầu tư trực tiếp nước ngoài</t>
  </si>
  <si>
    <t>+ Đầu tư qua góp vốn, mua cổ phần</t>
  </si>
  <si>
    <t>Vốn đăng ký</t>
  </si>
  <si>
    <t>+ Đăng ký cấp mới</t>
  </si>
  <si>
    <t>+ Đăng ký tăng thêm</t>
  </si>
  <si>
    <t>+ Góp vốn, mua cổ phần</t>
  </si>
  <si>
    <t>Số dự án</t>
  </si>
  <si>
    <t>+ Cấp mới</t>
  </si>
  <si>
    <t>Dự án</t>
  </si>
  <si>
    <t>+ Tăng vốn</t>
  </si>
  <si>
    <t>Lượt dự án</t>
  </si>
  <si>
    <t>Xã hội</t>
  </si>
  <si>
    <t xml:space="preserve"> -</t>
  </si>
  <si>
    <t>Học sinh</t>
  </si>
  <si>
    <t>Huy động học sinh trong độ tuổi đến trường</t>
  </si>
  <si>
    <t>Số hộ dân dùng nước sinh hoạt hợp vệ sinh</t>
  </si>
  <si>
    <t>Giường</t>
  </si>
  <si>
    <t>Tỷ lệ hộ gia đình đạt tiêu chuẩn gia đình văn hóa</t>
  </si>
  <si>
    <t>Tỷ lệ giảm hộ nghèo</t>
  </si>
  <si>
    <t>Độ che phủ rừng (bao gồm diện tích cây cao su)</t>
  </si>
  <si>
    <t>HỘI ĐỒNG NHÂN DÂN</t>
  </si>
  <si>
    <t>(Kèm theo Nghị quyết số        /2019/NQ-HĐND ngày      /      /2019 của Hội đồng nhân dân huyện Ia H'Drai)</t>
  </si>
  <si>
    <t>Tổng số HS có mặt đầu năm do huyện quản lý</t>
  </si>
  <si>
    <t>Giáo dục mầm non</t>
  </si>
  <si>
    <t>Giáo dục phổ thông</t>
  </si>
  <si>
    <t>Ghi chú</t>
  </si>
  <si>
    <t>Tổng số HS có mặt đầu năm trên địa bàn</t>
  </si>
  <si>
    <t>Bổ túc văn hóa</t>
  </si>
  <si>
    <t xml:space="preserve"> - </t>
  </si>
  <si>
    <t>Nhà trẻ</t>
  </si>
  <si>
    <t>Trong đó: Công lập</t>
  </si>
  <si>
    <t>"</t>
  </si>
  <si>
    <t>Mẫu giáo</t>
  </si>
  <si>
    <t>Tiểu học</t>
  </si>
  <si>
    <t>Trung học cơ sở</t>
  </si>
  <si>
    <t>Bổ túc trung học phổ thông</t>
  </si>
  <si>
    <t>Trung học phổ thông</t>
  </si>
  <si>
    <t>8.1</t>
  </si>
  <si>
    <t>8.2</t>
  </si>
  <si>
    <t>Bảo vệ chăm sóc trẻ em</t>
  </si>
  <si>
    <t>xã</t>
  </si>
  <si>
    <t>Kế hoạch giường bệnh</t>
  </si>
  <si>
    <t>Tổng số giường bệnh</t>
  </si>
  <si>
    <t>Số xã triển khai chương trình hành động vì trẻ em</t>
  </si>
  <si>
    <t xml:space="preserve">  +</t>
  </si>
  <si>
    <t>Bệnh viện</t>
  </si>
  <si>
    <t>Phòng khám đa khoa khu vực</t>
  </si>
  <si>
    <t>11.</t>
  </si>
  <si>
    <t>Tỷ lệ bao phủ Y tế</t>
  </si>
  <si>
    <t>Trạm Y tế</t>
  </si>
  <si>
    <t>Tỷ lệ bao phủ bảo hiểm y tê/ dân số trung bình</t>
  </si>
  <si>
    <t>Tỷ lệ bao phủ bảo hiểm xã hội/LLLĐ tham gia</t>
  </si>
  <si>
    <t>Môi trường và một số chỉ tiêu khác</t>
  </si>
  <si>
    <t>Tổng SLLT cây có hạt trên địa bàn</t>
  </si>
  <si>
    <t>Lương thực bình quân đầu người</t>
  </si>
  <si>
    <t>hg</t>
  </si>
  <si>
    <t>Tấn</t>
  </si>
  <si>
    <t>Tổng giá trị sản xuất theo (GHH)</t>
  </si>
  <si>
    <t>Trong đó: Tỷ lệ bao phủ BHXH tự nguyện/LLLD tham gia</t>
  </si>
  <si>
    <t>Tỷ lệ bảo phủ bảo hiểm thất nghiệp/LLLĐ tham gia</t>
  </si>
  <si>
    <t>MỘT SỐ CHỈ TIÊU TỔNG HỢP PHÁT TRIỂN KINH TẾ - XÃ HỘI NĂM 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</si>
</sst>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-* #,##0.00_-;\-* #,##0.00_-;_-* &quot;-&quot;??_-;_-@_-"/>
    <numFmt numFmtId="174" formatCode="_(* #,##0.000_);_(* \(#,##0.000\);_(* &quot;-&quot;??_);_(@_)"/>
    <numFmt numFmtId="175" formatCode="_(* #,##0_);_(* \(#,##0\);_(* &quot;-&quot;??_);_(@_)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49" fillId="0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47" fillId="0" borderId="0" xfId="0" applyFont="1" applyFill="1" applyAlignment="1">
      <alignment/>
    </xf>
    <xf numFmtId="0" fontId="50" fillId="0" borderId="10" xfId="0" applyFont="1" applyFill="1" applyBorder="1" applyAlignment="1">
      <alignment horizontal="justify" vertical="center" wrapText="1"/>
    </xf>
    <xf numFmtId="43" fontId="51" fillId="33" borderId="10" xfId="42" applyFont="1" applyFill="1" applyBorder="1" applyAlignment="1">
      <alignment horizontal="right" vertical="center" wrapText="1"/>
    </xf>
    <xf numFmtId="43" fontId="51" fillId="0" borderId="10" xfId="42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justify" vertical="center" wrapText="1"/>
    </xf>
    <xf numFmtId="43" fontId="53" fillId="33" borderId="10" xfId="42" applyFont="1" applyFill="1" applyBorder="1" applyAlignment="1">
      <alignment horizontal="right" vertical="center" wrapText="1"/>
    </xf>
    <xf numFmtId="43" fontId="53" fillId="0" borderId="10" xfId="42" applyFont="1" applyFill="1" applyBorder="1" applyAlignment="1">
      <alignment horizontal="right" vertical="center" wrapText="1"/>
    </xf>
    <xf numFmtId="172" fontId="53" fillId="0" borderId="0" xfId="42" applyNumberFormat="1" applyFont="1" applyFill="1" applyBorder="1" applyAlignment="1">
      <alignment horizontal="right" vertical="center" wrapText="1"/>
    </xf>
    <xf numFmtId="0" fontId="54" fillId="0" borderId="0" xfId="0" applyFont="1" applyFill="1" applyAlignment="1">
      <alignment/>
    </xf>
    <xf numFmtId="43" fontId="54" fillId="33" borderId="10" xfId="42" applyFont="1" applyFill="1" applyBorder="1" applyAlignment="1">
      <alignment horizontal="right" vertical="center" wrapText="1"/>
    </xf>
    <xf numFmtId="43" fontId="54" fillId="0" borderId="10" xfId="42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right" vertical="center" wrapText="1"/>
    </xf>
    <xf numFmtId="0" fontId="53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43" fontId="55" fillId="33" borderId="10" xfId="42" applyFont="1" applyFill="1" applyBorder="1" applyAlignment="1">
      <alignment horizontal="righ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justify" vertical="center" wrapText="1"/>
    </xf>
    <xf numFmtId="43" fontId="56" fillId="33" borderId="10" xfId="42" applyFont="1" applyFill="1" applyBorder="1" applyAlignment="1">
      <alignment horizontal="right" vertical="center" wrapText="1"/>
    </xf>
    <xf numFmtId="43" fontId="56" fillId="0" borderId="10" xfId="42" applyFont="1" applyFill="1" applyBorder="1" applyAlignment="1">
      <alignment horizontal="right" vertical="center" wrapText="1"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justify" vertical="center" wrapText="1"/>
    </xf>
    <xf numFmtId="43" fontId="55" fillId="0" borderId="10" xfId="42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43" fontId="3" fillId="33" borderId="10" xfId="42" applyFont="1" applyFill="1" applyBorder="1" applyAlignment="1">
      <alignment horizontal="right" vertical="center" wrapText="1"/>
    </xf>
    <xf numFmtId="43" fontId="3" fillId="34" borderId="10" xfId="42" applyFont="1" applyFill="1" applyBorder="1" applyAlignment="1">
      <alignment horizontal="right" vertical="center" wrapText="1"/>
    </xf>
    <xf numFmtId="0" fontId="56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 wrapText="1"/>
    </xf>
    <xf numFmtId="43" fontId="4" fillId="33" borderId="10" xfId="42" applyFont="1" applyFill="1" applyBorder="1" applyAlignment="1">
      <alignment horizontal="right" vertical="center" wrapText="1"/>
    </xf>
    <xf numFmtId="43" fontId="4" fillId="34" borderId="10" xfId="42" applyFont="1" applyFill="1" applyBorder="1" applyAlignment="1">
      <alignment horizontal="right" vertical="center" wrapText="1"/>
    </xf>
    <xf numFmtId="0" fontId="55" fillId="34" borderId="0" xfId="0" applyFont="1" applyFill="1" applyAlignment="1">
      <alignment/>
    </xf>
    <xf numFmtId="0" fontId="4" fillId="34" borderId="10" xfId="0" applyFont="1" applyFill="1" applyBorder="1" applyAlignment="1">
      <alignment horizontal="justify" vertical="center" wrapText="1"/>
    </xf>
    <xf numFmtId="172" fontId="4" fillId="33" borderId="10" xfId="42" applyNumberFormat="1" applyFont="1" applyFill="1" applyBorder="1" applyAlignment="1">
      <alignment horizontal="right" vertical="center" wrapText="1"/>
    </xf>
    <xf numFmtId="43" fontId="3" fillId="34" borderId="10" xfId="42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3" fontId="4" fillId="0" borderId="10" xfId="42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3" fontId="52" fillId="33" borderId="10" xfId="42" applyFont="1" applyFill="1" applyBorder="1" applyAlignment="1">
      <alignment horizontal="righ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4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43" fontId="50" fillId="33" borderId="10" xfId="42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justify" vertical="center" wrapText="1"/>
    </xf>
    <xf numFmtId="0" fontId="0" fillId="33" borderId="0" xfId="0" applyFill="1" applyAlignment="1">
      <alignment/>
    </xf>
    <xf numFmtId="174" fontId="3" fillId="33" borderId="10" xfId="42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43" fontId="0" fillId="33" borderId="0" xfId="42" applyFont="1" applyFill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43" fontId="47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6" fillId="34" borderId="0" xfId="0" applyFont="1" applyFill="1" applyBorder="1" applyAlignment="1">
      <alignment vertical="center"/>
    </xf>
    <xf numFmtId="0" fontId="56" fillId="34" borderId="0" xfId="0" applyFont="1" applyFill="1" applyAlignment="1">
      <alignment vertical="center"/>
    </xf>
    <xf numFmtId="0" fontId="55" fillId="34" borderId="0" xfId="0" applyFont="1" applyFill="1" applyBorder="1" applyAlignment="1">
      <alignment vertical="center"/>
    </xf>
    <xf numFmtId="0" fontId="55" fillId="34" borderId="0" xfId="0" applyFont="1" applyFill="1" applyAlignment="1">
      <alignment vertical="center"/>
    </xf>
    <xf numFmtId="173" fontId="55" fillId="34" borderId="0" xfId="0" applyNumberFormat="1" applyFont="1" applyFill="1" applyBorder="1" applyAlignment="1">
      <alignment vertical="center"/>
    </xf>
    <xf numFmtId="173" fontId="56" fillId="34" borderId="0" xfId="0" applyNumberFormat="1" applyFont="1" applyFill="1" applyBorder="1" applyAlignment="1">
      <alignment vertical="center"/>
    </xf>
    <xf numFmtId="43" fontId="55" fillId="34" borderId="0" xfId="0" applyNumberFormat="1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43" fontId="53" fillId="33" borderId="10" xfId="42" applyFont="1" applyFill="1" applyBorder="1" applyAlignment="1">
      <alignment horizontal="right" vertical="center"/>
    </xf>
    <xf numFmtId="43" fontId="53" fillId="0" borderId="10" xfId="42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center" vertical="center"/>
    </xf>
    <xf numFmtId="43" fontId="54" fillId="33" borderId="10" xfId="42" applyFont="1" applyFill="1" applyBorder="1" applyAlignment="1">
      <alignment horizontal="right" vertical="center"/>
    </xf>
    <xf numFmtId="175" fontId="54" fillId="0" borderId="10" xfId="42" applyNumberFormat="1" applyFont="1" applyFill="1" applyBorder="1" applyAlignment="1">
      <alignment horizontal="right" vertical="center"/>
    </xf>
    <xf numFmtId="43" fontId="54" fillId="0" borderId="10" xfId="42" applyFont="1" applyFill="1" applyBorder="1" applyAlignment="1">
      <alignment horizontal="right" vertical="center"/>
    </xf>
    <xf numFmtId="0" fontId="54" fillId="0" borderId="0" xfId="0" applyFont="1" applyFill="1" applyAlignment="1">
      <alignment horizontal="center" vertical="center"/>
    </xf>
    <xf numFmtId="43" fontId="54" fillId="33" borderId="0" xfId="42" applyFont="1" applyFill="1" applyAlignment="1">
      <alignment horizontal="right" vertical="center"/>
    </xf>
    <xf numFmtId="43" fontId="54" fillId="0" borderId="0" xfId="42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43" fontId="0" fillId="0" borderId="0" xfId="42" applyFont="1" applyFill="1" applyAlignment="1">
      <alignment horizontal="right" vertical="center"/>
    </xf>
    <xf numFmtId="0" fontId="58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3" fontId="58" fillId="33" borderId="10" xfId="42" applyFont="1" applyFill="1" applyBorder="1" applyAlignment="1">
      <alignment horizontal="right" vertical="center"/>
    </xf>
    <xf numFmtId="43" fontId="59" fillId="33" borderId="10" xfId="42" applyFont="1" applyFill="1" applyBorder="1" applyAlignment="1">
      <alignment horizontal="right" vertical="center"/>
    </xf>
    <xf numFmtId="43" fontId="58" fillId="33" borderId="10" xfId="42" applyFont="1" applyFill="1" applyBorder="1" applyAlignment="1">
      <alignment horizontal="right" vertical="center" wrapText="1"/>
    </xf>
    <xf numFmtId="175" fontId="58" fillId="0" borderId="10" xfId="42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 quotePrefix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4" fillId="0" borderId="10" xfId="0" applyFont="1" applyFill="1" applyBorder="1" applyAlignment="1" quotePrefix="1">
      <alignment horizontal="center" vertical="center"/>
    </xf>
    <xf numFmtId="43" fontId="54" fillId="33" borderId="10" xfId="42" applyFont="1" applyFill="1" applyBorder="1" applyAlignment="1">
      <alignment horizontal="right" vertical="center"/>
    </xf>
    <xf numFmtId="43" fontId="55" fillId="33" borderId="10" xfId="42" applyFont="1" applyFill="1" applyBorder="1" applyAlignment="1">
      <alignment horizontal="right" vertical="center"/>
    </xf>
    <xf numFmtId="43" fontId="54" fillId="33" borderId="10" xfId="42" applyFont="1" applyFill="1" applyBorder="1" applyAlignment="1">
      <alignment horizontal="right" vertical="center" wrapText="1"/>
    </xf>
    <xf numFmtId="175" fontId="54" fillId="0" borderId="10" xfId="42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43" fontId="53" fillId="34" borderId="10" xfId="42" applyFont="1" applyFill="1" applyBorder="1" applyAlignment="1">
      <alignment horizontal="right" vertical="center" wrapText="1"/>
    </xf>
    <xf numFmtId="43" fontId="54" fillId="34" borderId="10" xfId="42" applyFont="1" applyFill="1" applyBorder="1" applyAlignment="1">
      <alignment horizontal="right" vertical="center" wrapText="1"/>
    </xf>
    <xf numFmtId="43" fontId="53" fillId="34" borderId="10" xfId="42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55" fillId="33" borderId="0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/>
    </xf>
    <xf numFmtId="0" fontId="54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43" fontId="53" fillId="33" borderId="10" xfId="42" applyFont="1" applyFill="1" applyBorder="1" applyAlignment="1">
      <alignment horizontal="right" vertical="center"/>
    </xf>
    <xf numFmtId="43" fontId="53" fillId="33" borderId="10" xfId="42" applyFont="1" applyFill="1" applyBorder="1" applyAlignment="1">
      <alignment horizontal="right" vertical="center" wrapText="1"/>
    </xf>
    <xf numFmtId="175" fontId="53" fillId="0" borderId="10" xfId="42" applyNumberFormat="1" applyFont="1" applyFill="1" applyBorder="1" applyAlignment="1">
      <alignment horizontal="right" vertical="center"/>
    </xf>
    <xf numFmtId="43" fontId="53" fillId="0" borderId="10" xfId="42" applyFont="1" applyFill="1" applyBorder="1" applyAlignment="1">
      <alignment horizontal="right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0" fontId="54" fillId="0" borderId="10" xfId="0" applyFont="1" applyBorder="1" applyAlignment="1">
      <alignment vertical="center" wrapText="1"/>
    </xf>
    <xf numFmtId="43" fontId="54" fillId="0" borderId="10" xfId="42" applyFont="1" applyFill="1" applyBorder="1" applyAlignment="1">
      <alignment horizontal="right" vertical="center"/>
    </xf>
    <xf numFmtId="0" fontId="58" fillId="0" borderId="10" xfId="0" applyFont="1" applyBorder="1" applyAlignment="1">
      <alignment vertical="center" wrapText="1"/>
    </xf>
    <xf numFmtId="43" fontId="58" fillId="0" borderId="10" xfId="42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43" fontId="54" fillId="0" borderId="10" xfId="42" applyFont="1" applyFill="1" applyBorder="1" applyAlignment="1">
      <alignment horizontal="right" vertical="center" wrapText="1"/>
    </xf>
    <xf numFmtId="0" fontId="54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vertical="center" wrapText="1"/>
    </xf>
    <xf numFmtId="43" fontId="54" fillId="34" borderId="10" xfId="42" applyFont="1" applyFill="1" applyBorder="1" applyAlignment="1">
      <alignment horizontal="right" vertical="center"/>
    </xf>
    <xf numFmtId="0" fontId="54" fillId="34" borderId="0" xfId="0" applyFont="1" applyFill="1" applyBorder="1" applyAlignment="1">
      <alignment vertical="center"/>
    </xf>
    <xf numFmtId="0" fontId="54" fillId="34" borderId="0" xfId="0" applyFont="1" applyFill="1" applyAlignment="1">
      <alignment vertical="center"/>
    </xf>
    <xf numFmtId="0" fontId="54" fillId="34" borderId="0" xfId="0" applyFont="1" applyFill="1" applyAlignment="1">
      <alignment/>
    </xf>
    <xf numFmtId="0" fontId="54" fillId="0" borderId="10" xfId="0" applyFont="1" applyBorder="1" applyAlignment="1">
      <alignment horizontal="left" vertical="center" wrapText="1"/>
    </xf>
    <xf numFmtId="9" fontId="54" fillId="33" borderId="10" xfId="42" applyNumberFormat="1" applyFont="1" applyFill="1" applyBorder="1" applyAlignment="1">
      <alignment horizontal="right" vertical="center"/>
    </xf>
    <xf numFmtId="9" fontId="54" fillId="0" borderId="10" xfId="42" applyNumberFormat="1" applyFont="1" applyFill="1" applyBorder="1" applyAlignment="1">
      <alignment horizontal="right" vertical="center"/>
    </xf>
    <xf numFmtId="43" fontId="50" fillId="0" borderId="10" xfId="42" applyFont="1" applyFill="1" applyBorder="1" applyAlignment="1">
      <alignment horizontal="center" vertical="center" wrapText="1"/>
    </xf>
    <xf numFmtId="43" fontId="50" fillId="0" borderId="11" xfId="42" applyFont="1" applyFill="1" applyBorder="1" applyAlignment="1">
      <alignment horizontal="center" vertical="center" wrapText="1"/>
    </xf>
    <xf numFmtId="43" fontId="50" fillId="0" borderId="12" xfId="42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6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3" fontId="50" fillId="33" borderId="10" xfId="42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180975</xdr:rowOff>
    </xdr:from>
    <xdr:to>
      <xdr:col>1</xdr:col>
      <xdr:colOff>1095375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71525" y="390525"/>
          <a:ext cx="704850" cy="0"/>
        </a:xfrm>
        <a:prstGeom prst="lin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view="pageBreakPreview" zoomScale="130" zoomScaleSheetLayoutView="130" zoomScalePageLayoutView="0" workbookViewId="0" topLeftCell="A90">
      <selection activeCell="B104" sqref="B104"/>
    </sheetView>
  </sheetViews>
  <sheetFormatPr defaultColWidth="9.140625" defaultRowHeight="15"/>
  <cols>
    <col min="1" max="1" width="5.7109375" style="92" customWidth="1"/>
    <col min="2" max="2" width="38.140625" style="59" customWidth="1"/>
    <col min="3" max="3" width="12.140625" style="92" customWidth="1"/>
    <col min="4" max="4" width="9.140625" style="60" hidden="1" customWidth="1"/>
    <col min="5" max="5" width="11.28125" style="60" hidden="1" customWidth="1"/>
    <col min="6" max="6" width="8.7109375" style="60" hidden="1" customWidth="1"/>
    <col min="7" max="7" width="11.421875" style="60" hidden="1" customWidth="1"/>
    <col min="8" max="8" width="7.57421875" style="60" hidden="1" customWidth="1"/>
    <col min="9" max="9" width="14.421875" style="93" bestFit="1" customWidth="1"/>
    <col min="10" max="10" width="15.421875" style="93" customWidth="1"/>
    <col min="11" max="13" width="9.00390625" style="59" customWidth="1"/>
    <col min="14" max="14" width="9.57421875" style="59" customWidth="1"/>
    <col min="15" max="15" width="9.00390625" style="59" customWidth="1"/>
    <col min="16" max="16384" width="9.140625" style="59" customWidth="1"/>
  </cols>
  <sheetData>
    <row r="1" spans="1:10" ht="16.5">
      <c r="A1" s="155" t="s">
        <v>83</v>
      </c>
      <c r="B1" s="155"/>
      <c r="C1" s="59"/>
      <c r="G1" s="2"/>
      <c r="H1" s="2"/>
      <c r="I1" s="1"/>
      <c r="J1" s="1"/>
    </row>
    <row r="2" spans="1:12" ht="16.5">
      <c r="A2" s="155" t="s">
        <v>0</v>
      </c>
      <c r="B2" s="155"/>
      <c r="C2" s="1"/>
      <c r="D2" s="2"/>
      <c r="E2" s="2"/>
      <c r="F2" s="2"/>
      <c r="G2" s="2"/>
      <c r="H2" s="2"/>
      <c r="I2" s="1"/>
      <c r="J2" s="1"/>
      <c r="K2" s="59">
        <v>12</v>
      </c>
      <c r="L2" s="59">
        <v>5.4</v>
      </c>
    </row>
    <row r="3" spans="1:10" ht="7.5" customHeight="1">
      <c r="A3" s="52"/>
      <c r="B3" s="52"/>
      <c r="C3" s="1"/>
      <c r="D3" s="2"/>
      <c r="E3" s="2"/>
      <c r="F3" s="2"/>
      <c r="G3" s="2"/>
      <c r="H3" s="2"/>
      <c r="I3" s="1"/>
      <c r="J3" s="1"/>
    </row>
    <row r="4" spans="1:12" ht="26.25" customHeight="1">
      <c r="A4" s="159" t="s">
        <v>123</v>
      </c>
      <c r="B4" s="159"/>
      <c r="C4" s="159"/>
      <c r="D4" s="159"/>
      <c r="E4" s="159"/>
      <c r="F4" s="159"/>
      <c r="G4" s="159"/>
      <c r="H4" s="159"/>
      <c r="I4" s="159"/>
      <c r="J4" s="159"/>
      <c r="K4" s="59">
        <f>0.7*1.49</f>
        <v>1.043</v>
      </c>
      <c r="L4" s="59">
        <f>0.7*1.49</f>
        <v>1.043</v>
      </c>
    </row>
    <row r="5" spans="1:12" ht="45" customHeight="1">
      <c r="A5" s="156" t="s">
        <v>84</v>
      </c>
      <c r="B5" s="156"/>
      <c r="C5" s="156"/>
      <c r="D5" s="156"/>
      <c r="E5" s="156"/>
      <c r="F5" s="156"/>
      <c r="G5" s="156"/>
      <c r="H5" s="156"/>
      <c r="I5" s="156"/>
      <c r="J5" s="156"/>
      <c r="K5" s="59">
        <f>0.5*K2</f>
        <v>6</v>
      </c>
      <c r="L5" s="59">
        <f>0.5*L2</f>
        <v>2.7</v>
      </c>
    </row>
    <row r="6" spans="1:256" s="3" customFormat="1" ht="15.75" customHeight="1">
      <c r="A6" s="157" t="s">
        <v>1</v>
      </c>
      <c r="B6" s="157" t="s">
        <v>2</v>
      </c>
      <c r="C6" s="157" t="s">
        <v>3</v>
      </c>
      <c r="D6" s="158" t="s">
        <v>4</v>
      </c>
      <c r="E6" s="151" t="s">
        <v>5</v>
      </c>
      <c r="F6" s="151"/>
      <c r="G6" s="151"/>
      <c r="H6" s="151"/>
      <c r="I6" s="151" t="s">
        <v>6</v>
      </c>
      <c r="J6" s="152" t="s">
        <v>88</v>
      </c>
      <c r="K6" s="61"/>
      <c r="L6" s="61"/>
      <c r="M6" s="61"/>
      <c r="N6" s="62" t="e">
        <f>(#REF!+#REF!)/2</f>
        <v>#REF!</v>
      </c>
      <c r="O6" s="61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s="3" customFormat="1" ht="17.25" customHeight="1">
      <c r="A7" s="157"/>
      <c r="B7" s="157"/>
      <c r="C7" s="157"/>
      <c r="D7" s="158"/>
      <c r="E7" s="51" t="s">
        <v>7</v>
      </c>
      <c r="F7" s="51" t="s">
        <v>8</v>
      </c>
      <c r="G7" s="51" t="s">
        <v>9</v>
      </c>
      <c r="H7" s="51" t="s">
        <v>10</v>
      </c>
      <c r="I7" s="151"/>
      <c r="J7" s="153"/>
      <c r="K7" s="61">
        <v>2021</v>
      </c>
      <c r="L7" s="61"/>
      <c r="M7" s="61"/>
      <c r="N7" s="61"/>
      <c r="O7" s="61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</row>
    <row r="8" spans="1:256" s="57" customFormat="1" ht="15.75" hidden="1">
      <c r="A8" s="55">
        <v>1</v>
      </c>
      <c r="B8" s="56" t="s">
        <v>11</v>
      </c>
      <c r="C8" s="55" t="s">
        <v>12</v>
      </c>
      <c r="D8" s="5"/>
      <c r="E8" s="5"/>
      <c r="F8" s="5"/>
      <c r="G8" s="5"/>
      <c r="H8" s="5"/>
      <c r="I8" s="5"/>
      <c r="J8" s="5"/>
      <c r="K8" s="64"/>
      <c r="L8" s="64"/>
      <c r="M8" s="64"/>
      <c r="N8" s="64"/>
      <c r="O8" s="64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 s="65"/>
    </row>
    <row r="9" spans="1:15" ht="24.75" customHeight="1" hidden="1">
      <c r="A9" s="7" t="s">
        <v>13</v>
      </c>
      <c r="B9" s="8" t="s">
        <v>14</v>
      </c>
      <c r="C9" s="7" t="s">
        <v>12</v>
      </c>
      <c r="D9" s="5"/>
      <c r="E9" s="5"/>
      <c r="F9" s="5"/>
      <c r="G9" s="5"/>
      <c r="H9" s="5"/>
      <c r="I9" s="6"/>
      <c r="J9" s="6"/>
      <c r="K9" s="66"/>
      <c r="L9" s="66"/>
      <c r="M9" s="66"/>
      <c r="N9" s="66"/>
      <c r="O9" s="66"/>
    </row>
    <row r="10" spans="1:15" ht="24.75" customHeight="1" hidden="1">
      <c r="A10" s="7" t="s">
        <v>13</v>
      </c>
      <c r="B10" s="8" t="s">
        <v>15</v>
      </c>
      <c r="C10" s="7" t="s">
        <v>12</v>
      </c>
      <c r="D10" s="5"/>
      <c r="E10" s="5"/>
      <c r="F10" s="5"/>
      <c r="G10" s="5"/>
      <c r="H10" s="5"/>
      <c r="I10" s="6"/>
      <c r="J10" s="6"/>
      <c r="K10" s="66"/>
      <c r="L10" s="66"/>
      <c r="M10" s="66"/>
      <c r="N10" s="66"/>
      <c r="O10" s="66"/>
    </row>
    <row r="11" spans="1:15" ht="24.75" customHeight="1" hidden="1">
      <c r="A11" s="7" t="s">
        <v>13</v>
      </c>
      <c r="B11" s="8" t="s">
        <v>16</v>
      </c>
      <c r="C11" s="7" t="s">
        <v>12</v>
      </c>
      <c r="D11" s="5"/>
      <c r="E11" s="5"/>
      <c r="F11" s="5"/>
      <c r="G11" s="5"/>
      <c r="H11" s="5"/>
      <c r="I11" s="6"/>
      <c r="J11" s="6"/>
      <c r="K11" s="66"/>
      <c r="L11" s="66"/>
      <c r="M11" s="66"/>
      <c r="N11" s="66"/>
      <c r="O11" s="66"/>
    </row>
    <row r="12" spans="1:15" ht="24.75" customHeight="1" hidden="1">
      <c r="A12" s="7" t="s">
        <v>13</v>
      </c>
      <c r="B12" s="8" t="s">
        <v>17</v>
      </c>
      <c r="C12" s="7" t="s">
        <v>12</v>
      </c>
      <c r="D12" s="5"/>
      <c r="E12" s="5"/>
      <c r="F12" s="5"/>
      <c r="G12" s="5"/>
      <c r="H12" s="5"/>
      <c r="I12" s="6"/>
      <c r="J12" s="6"/>
      <c r="K12" s="66"/>
      <c r="L12" s="66"/>
      <c r="M12" s="66"/>
      <c r="N12" s="66"/>
      <c r="O12" s="66"/>
    </row>
    <row r="13" spans="1:256" s="12" customFormat="1" ht="15.75">
      <c r="A13" s="53">
        <v>1</v>
      </c>
      <c r="B13" s="4" t="s">
        <v>120</v>
      </c>
      <c r="C13" s="53" t="s">
        <v>18</v>
      </c>
      <c r="D13" s="9">
        <f>SUM(D14:D17)</f>
        <v>1201</v>
      </c>
      <c r="E13" s="9">
        <f>SUM(E14:E17)</f>
        <v>1674.3999999999999</v>
      </c>
      <c r="F13" s="9">
        <f>SUM(F14:F17)</f>
        <v>847.2</v>
      </c>
      <c r="G13" s="9">
        <f>SUM(G14:G17)</f>
        <v>1711.025</v>
      </c>
      <c r="H13" s="9">
        <f aca="true" t="shared" si="0" ref="H13:H18">G13/D13*100</f>
        <v>142.4666944213156</v>
      </c>
      <c r="I13" s="10">
        <f>SUM(I14:I17)</f>
        <v>1849.076</v>
      </c>
      <c r="J13" s="10"/>
      <c r="K13" s="11">
        <f>SUM(K14:K17)</f>
        <v>1914.3999999999999</v>
      </c>
      <c r="L13" s="67"/>
      <c r="M13" s="67"/>
      <c r="N13" s="67"/>
      <c r="O13" s="67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  <c r="IV13" s="68"/>
    </row>
    <row r="14" spans="1:256" s="12" customFormat="1" ht="24.75" customHeight="1">
      <c r="A14" s="7" t="s">
        <v>13</v>
      </c>
      <c r="B14" s="8" t="s">
        <v>14</v>
      </c>
      <c r="C14" s="7" t="s">
        <v>18</v>
      </c>
      <c r="D14" s="13">
        <v>582.5</v>
      </c>
      <c r="E14" s="13">
        <v>856.7</v>
      </c>
      <c r="F14" s="13">
        <v>412.5</v>
      </c>
      <c r="G14" s="13">
        <v>858</v>
      </c>
      <c r="H14" s="13">
        <f t="shared" si="0"/>
        <v>147.2961373390558</v>
      </c>
      <c r="I14" s="14">
        <v>882.6</v>
      </c>
      <c r="J14" s="14"/>
      <c r="K14" s="15">
        <v>938.8</v>
      </c>
      <c r="L14" s="67">
        <f>G14/E14*100</f>
        <v>100.15174506828528</v>
      </c>
      <c r="M14" s="67"/>
      <c r="N14" s="67"/>
      <c r="O14" s="67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  <c r="IV14" s="68"/>
    </row>
    <row r="15" spans="1:256" s="12" customFormat="1" ht="24.75" customHeight="1">
      <c r="A15" s="7" t="s">
        <v>13</v>
      </c>
      <c r="B15" s="8" t="s">
        <v>15</v>
      </c>
      <c r="C15" s="7" t="s">
        <v>18</v>
      </c>
      <c r="D15" s="13">
        <v>403.3</v>
      </c>
      <c r="E15" s="13">
        <v>609.9</v>
      </c>
      <c r="F15" s="13">
        <v>316.5</v>
      </c>
      <c r="G15" s="13">
        <v>657.2</v>
      </c>
      <c r="H15" s="13">
        <f t="shared" si="0"/>
        <v>162.95561616662536</v>
      </c>
      <c r="I15" s="14">
        <v>761.8</v>
      </c>
      <c r="J15" s="14"/>
      <c r="K15" s="15">
        <v>761.8</v>
      </c>
      <c r="L15" s="67">
        <f>G15/E15*100</f>
        <v>107.75536973274309</v>
      </c>
      <c r="M15" s="67"/>
      <c r="N15" s="67"/>
      <c r="O15" s="67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  <c r="IV15" s="68"/>
    </row>
    <row r="16" spans="1:256" s="12" customFormat="1" ht="24.75" customHeight="1">
      <c r="A16" s="7" t="s">
        <v>13</v>
      </c>
      <c r="B16" s="8" t="s">
        <v>16</v>
      </c>
      <c r="C16" s="7" t="s">
        <v>18</v>
      </c>
      <c r="D16" s="13">
        <v>215.2</v>
      </c>
      <c r="E16" s="13">
        <v>207.8</v>
      </c>
      <c r="F16" s="13">
        <v>118.2</v>
      </c>
      <c r="G16" s="13">
        <v>195.825</v>
      </c>
      <c r="H16" s="13">
        <f t="shared" si="0"/>
        <v>90.99674721189591</v>
      </c>
      <c r="I16" s="14">
        <v>204.676</v>
      </c>
      <c r="J16" s="14"/>
      <c r="K16" s="15">
        <v>213.8</v>
      </c>
      <c r="L16" s="67">
        <f>G16/E16*100</f>
        <v>94.23724735322423</v>
      </c>
      <c r="M16" s="69" t="s">
        <v>19</v>
      </c>
      <c r="N16" s="67"/>
      <c r="O16" s="67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</row>
    <row r="17" spans="1:256" s="12" customFormat="1" ht="24.75" customHeight="1" hidden="1">
      <c r="A17" s="7" t="s">
        <v>13</v>
      </c>
      <c r="B17" s="8" t="s">
        <v>17</v>
      </c>
      <c r="C17" s="7" t="s">
        <v>18</v>
      </c>
      <c r="D17" s="13"/>
      <c r="E17" s="13"/>
      <c r="F17" s="13"/>
      <c r="G17" s="13"/>
      <c r="H17" s="13" t="e">
        <f t="shared" si="0"/>
        <v>#DIV/0!</v>
      </c>
      <c r="I17" s="14"/>
      <c r="J17" s="14"/>
      <c r="K17" s="67"/>
      <c r="L17" s="67"/>
      <c r="M17" s="67"/>
      <c r="N17" s="67"/>
      <c r="O17" s="67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</row>
    <row r="18" spans="1:256" s="16" customFormat="1" ht="24.75" customHeight="1">
      <c r="A18" s="53">
        <v>2</v>
      </c>
      <c r="B18" s="4" t="s">
        <v>20</v>
      </c>
      <c r="C18" s="53" t="s">
        <v>21</v>
      </c>
      <c r="D18" s="9">
        <v>27.25</v>
      </c>
      <c r="E18" s="9">
        <v>30</v>
      </c>
      <c r="F18" s="9">
        <v>28.1</v>
      </c>
      <c r="G18" s="9">
        <v>28.1</v>
      </c>
      <c r="H18" s="9">
        <f t="shared" si="0"/>
        <v>103.11926605504587</v>
      </c>
      <c r="I18" s="10">
        <v>45</v>
      </c>
      <c r="J18" s="10"/>
      <c r="K18" s="70"/>
      <c r="L18" s="70"/>
      <c r="M18" s="70"/>
      <c r="N18" s="70"/>
      <c r="O18" s="70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16" customFormat="1" ht="24.75" customHeight="1">
      <c r="A19" s="54" t="s">
        <v>75</v>
      </c>
      <c r="B19" s="4" t="s">
        <v>116</v>
      </c>
      <c r="C19" s="54" t="s">
        <v>119</v>
      </c>
      <c r="D19" s="9"/>
      <c r="E19" s="9"/>
      <c r="F19" s="9"/>
      <c r="G19" s="9"/>
      <c r="H19" s="9"/>
      <c r="I19" s="10"/>
      <c r="J19" s="10"/>
      <c r="K19" s="70"/>
      <c r="L19" s="70"/>
      <c r="M19" s="70"/>
      <c r="N19" s="70"/>
      <c r="O19" s="70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</row>
    <row r="20" spans="1:256" s="16" customFormat="1" ht="24.75" customHeight="1">
      <c r="A20" s="54" t="s">
        <v>75</v>
      </c>
      <c r="B20" s="4" t="s">
        <v>117</v>
      </c>
      <c r="C20" s="54" t="s">
        <v>118</v>
      </c>
      <c r="D20" s="9"/>
      <c r="E20" s="9"/>
      <c r="F20" s="9"/>
      <c r="G20" s="9"/>
      <c r="H20" s="9"/>
      <c r="I20" s="10"/>
      <c r="J20" s="10"/>
      <c r="K20" s="70"/>
      <c r="L20" s="70"/>
      <c r="M20" s="70"/>
      <c r="N20" s="70"/>
      <c r="O20" s="70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</row>
    <row r="21" spans="1:256" s="12" customFormat="1" ht="24.75" customHeight="1">
      <c r="A21" s="53">
        <v>3</v>
      </c>
      <c r="B21" s="4" t="s">
        <v>22</v>
      </c>
      <c r="C21" s="17"/>
      <c r="D21" s="13"/>
      <c r="E21" s="13"/>
      <c r="F21" s="13"/>
      <c r="G21" s="13"/>
      <c r="H21" s="13"/>
      <c r="I21" s="14"/>
      <c r="J21" s="14"/>
      <c r="K21" s="67"/>
      <c r="L21" s="67"/>
      <c r="M21" s="67"/>
      <c r="N21" s="67"/>
      <c r="O21" s="67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  <c r="IV21" s="68"/>
    </row>
    <row r="22" spans="1:256" s="12" customFormat="1" ht="24.75" customHeight="1">
      <c r="A22" s="7" t="s">
        <v>13</v>
      </c>
      <c r="B22" s="8" t="s">
        <v>14</v>
      </c>
      <c r="C22" s="7" t="s">
        <v>12</v>
      </c>
      <c r="D22" s="13">
        <f>D14/D13*100</f>
        <v>48.501248959200666</v>
      </c>
      <c r="E22" s="13">
        <f>E14/E13*100</f>
        <v>51.16459627329193</v>
      </c>
      <c r="F22" s="13">
        <f>F14/F13*100</f>
        <v>48.68980169971671</v>
      </c>
      <c r="G22" s="13">
        <f>G14/G13*100</f>
        <v>50.14538069285954</v>
      </c>
      <c r="H22" s="13">
        <f aca="true" t="shared" si="1" ref="H22:H51">G22/D22*100</f>
        <v>103.38987504227349</v>
      </c>
      <c r="I22" s="14">
        <f>I14/I13*100</f>
        <v>47.73194828119558</v>
      </c>
      <c r="J22" s="14"/>
      <c r="K22" s="67"/>
      <c r="L22" s="67"/>
      <c r="M22" s="67"/>
      <c r="N22" s="67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</row>
    <row r="23" spans="1:256" s="12" customFormat="1" ht="24.75" customHeight="1">
      <c r="A23" s="7" t="s">
        <v>13</v>
      </c>
      <c r="B23" s="8" t="s">
        <v>15</v>
      </c>
      <c r="C23" s="7" t="s">
        <v>12</v>
      </c>
      <c r="D23" s="13">
        <f>D15/D13*100</f>
        <v>33.580349708576186</v>
      </c>
      <c r="E23" s="13">
        <f>E15/E13*100</f>
        <v>36.424988055422844</v>
      </c>
      <c r="F23" s="13">
        <f>F15/F13*100</f>
        <v>37.358356940509914</v>
      </c>
      <c r="G23" s="13">
        <f>G15/G13*100</f>
        <v>38.40972516474043</v>
      </c>
      <c r="H23" s="13">
        <f t="shared" si="1"/>
        <v>114.38155200310752</v>
      </c>
      <c r="I23" s="14">
        <f>I15/I13*100</f>
        <v>41.198955586465885</v>
      </c>
      <c r="J23" s="14"/>
      <c r="K23" s="67"/>
      <c r="L23" s="67"/>
      <c r="M23" s="67"/>
      <c r="N23" s="6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  <c r="IV23" s="68"/>
    </row>
    <row r="24" spans="1:256" s="12" customFormat="1" ht="24.75" customHeight="1">
      <c r="A24" s="7" t="s">
        <v>13</v>
      </c>
      <c r="B24" s="8" t="s">
        <v>16</v>
      </c>
      <c r="C24" s="7" t="s">
        <v>12</v>
      </c>
      <c r="D24" s="13">
        <f>D16/D13*100</f>
        <v>17.918401332223148</v>
      </c>
      <c r="E24" s="13">
        <f>E16/E13*100</f>
        <v>12.410415671285238</v>
      </c>
      <c r="F24" s="13">
        <f>F16/F13*100</f>
        <v>13.95184135977337</v>
      </c>
      <c r="G24" s="13">
        <f>G16/G13*100</f>
        <v>11.444894142400022</v>
      </c>
      <c r="H24" s="13">
        <f t="shared" si="1"/>
        <v>63.872294911814244</v>
      </c>
      <c r="I24" s="14">
        <f>I16/I13*100</f>
        <v>11.06909613233853</v>
      </c>
      <c r="J24" s="14"/>
      <c r="K24" s="67"/>
      <c r="L24" s="67"/>
      <c r="M24" s="67"/>
      <c r="N24" s="67"/>
      <c r="O24" s="67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</row>
    <row r="25" spans="1:256" s="12" customFormat="1" ht="24.75" customHeight="1" hidden="1">
      <c r="A25" s="7" t="s">
        <v>13</v>
      </c>
      <c r="B25" s="8" t="s">
        <v>17</v>
      </c>
      <c r="C25" s="7" t="s">
        <v>18</v>
      </c>
      <c r="D25" s="13"/>
      <c r="E25" s="13"/>
      <c r="F25" s="13"/>
      <c r="G25" s="13"/>
      <c r="H25" s="13"/>
      <c r="I25" s="14"/>
      <c r="J25" s="14"/>
      <c r="K25" s="67"/>
      <c r="L25" s="67"/>
      <c r="M25" s="67"/>
      <c r="N25" s="67"/>
      <c r="O25" s="67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  <c r="IV25" s="68"/>
    </row>
    <row r="26" spans="1:256" s="49" customFormat="1" ht="35.25" customHeight="1" hidden="1">
      <c r="A26" s="55">
        <v>4</v>
      </c>
      <c r="B26" s="56" t="s">
        <v>23</v>
      </c>
      <c r="C26" s="55" t="s">
        <v>24</v>
      </c>
      <c r="D26" s="18">
        <v>27</v>
      </c>
      <c r="E26" s="13"/>
      <c r="F26" s="13"/>
      <c r="G26" s="13"/>
      <c r="H26" s="13">
        <f t="shared" si="1"/>
        <v>0</v>
      </c>
      <c r="I26" s="13">
        <v>33</v>
      </c>
      <c r="J26" s="13"/>
      <c r="K26" s="69"/>
      <c r="L26" s="69"/>
      <c r="M26" s="69"/>
      <c r="N26" s="69"/>
      <c r="O26" s="69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</row>
    <row r="27" spans="1:256" s="23" customFormat="1" ht="24.75" customHeight="1" hidden="1">
      <c r="A27" s="19">
        <v>5</v>
      </c>
      <c r="B27" s="20" t="s">
        <v>25</v>
      </c>
      <c r="C27" s="19" t="s">
        <v>12</v>
      </c>
      <c r="D27" s="21"/>
      <c r="E27" s="21"/>
      <c r="F27" s="21"/>
      <c r="G27" s="21"/>
      <c r="H27" s="21" t="e">
        <f t="shared" si="1"/>
        <v>#DIV/0!</v>
      </c>
      <c r="I27" s="22"/>
      <c r="J27" s="22"/>
      <c r="K27" s="73"/>
      <c r="L27" s="73"/>
      <c r="M27" s="73"/>
      <c r="N27" s="73"/>
      <c r="O27" s="73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</row>
    <row r="28" spans="1:256" s="23" customFormat="1" ht="24.75" customHeight="1" hidden="1">
      <c r="A28" s="24" t="s">
        <v>13</v>
      </c>
      <c r="B28" s="25" t="s">
        <v>26</v>
      </c>
      <c r="C28" s="24"/>
      <c r="D28" s="18"/>
      <c r="E28" s="18"/>
      <c r="F28" s="18"/>
      <c r="G28" s="18"/>
      <c r="H28" s="18" t="e">
        <f t="shared" si="1"/>
        <v>#DIV/0!</v>
      </c>
      <c r="I28" s="26"/>
      <c r="J28" s="26"/>
      <c r="K28" s="73"/>
      <c r="L28" s="73"/>
      <c r="M28" s="73"/>
      <c r="N28" s="73"/>
      <c r="O28" s="73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</row>
    <row r="29" spans="1:256" s="23" customFormat="1" ht="24.75" customHeight="1" hidden="1">
      <c r="A29" s="24" t="s">
        <v>13</v>
      </c>
      <c r="B29" s="25" t="s">
        <v>27</v>
      </c>
      <c r="C29" s="24"/>
      <c r="D29" s="18"/>
      <c r="E29" s="18"/>
      <c r="F29" s="18"/>
      <c r="G29" s="18"/>
      <c r="H29" s="18" t="e">
        <f t="shared" si="1"/>
        <v>#DIV/0!</v>
      </c>
      <c r="I29" s="26"/>
      <c r="J29" s="26"/>
      <c r="K29" s="73"/>
      <c r="L29" s="73"/>
      <c r="M29" s="73"/>
      <c r="N29" s="73"/>
      <c r="O29" s="73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  <c r="IV29" s="74"/>
    </row>
    <row r="30" spans="1:256" s="23" customFormat="1" ht="31.5" hidden="1">
      <c r="A30" s="24" t="s">
        <v>13</v>
      </c>
      <c r="B30" s="25" t="s">
        <v>28</v>
      </c>
      <c r="C30" s="24"/>
      <c r="D30" s="18"/>
      <c r="E30" s="18"/>
      <c r="F30" s="18"/>
      <c r="G30" s="18"/>
      <c r="H30" s="18" t="e">
        <f t="shared" si="1"/>
        <v>#DIV/0!</v>
      </c>
      <c r="I30" s="26"/>
      <c r="J30" s="26"/>
      <c r="K30" s="73"/>
      <c r="L30" s="73"/>
      <c r="M30" s="73"/>
      <c r="N30" s="73"/>
      <c r="O30" s="73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  <c r="IR30" s="74"/>
      <c r="IS30" s="74"/>
      <c r="IT30" s="74"/>
      <c r="IU30" s="74"/>
      <c r="IV30" s="74"/>
    </row>
    <row r="31" spans="1:256" s="31" customFormat="1" ht="47.25">
      <c r="A31" s="27">
        <v>4</v>
      </c>
      <c r="B31" s="28" t="s">
        <v>29</v>
      </c>
      <c r="C31" s="27" t="s">
        <v>18</v>
      </c>
      <c r="D31" s="29">
        <f>D32</f>
        <v>68.875</v>
      </c>
      <c r="E31" s="29">
        <f>E32</f>
        <v>78.285</v>
      </c>
      <c r="F31" s="29">
        <v>21.64</v>
      </c>
      <c r="G31" s="29">
        <v>73.365</v>
      </c>
      <c r="H31" s="29">
        <f t="shared" si="1"/>
        <v>106.51905626134301</v>
      </c>
      <c r="I31" s="116">
        <v>60.61</v>
      </c>
      <c r="J31" s="30"/>
      <c r="K31" s="75" t="s">
        <v>30</v>
      </c>
      <c r="L31" s="75"/>
      <c r="M31" s="75"/>
      <c r="N31" s="75"/>
      <c r="O31" s="75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</row>
    <row r="32" spans="1:256" s="36" customFormat="1" ht="19.5" customHeight="1">
      <c r="A32" s="32" t="s">
        <v>13</v>
      </c>
      <c r="B32" s="37" t="s">
        <v>32</v>
      </c>
      <c r="C32" s="32" t="s">
        <v>18</v>
      </c>
      <c r="D32" s="34">
        <v>68.875</v>
      </c>
      <c r="E32" s="34">
        <v>78.285</v>
      </c>
      <c r="F32" s="34">
        <v>21.64</v>
      </c>
      <c r="G32" s="34">
        <v>73.365</v>
      </c>
      <c r="H32" s="34">
        <f t="shared" si="1"/>
        <v>106.51905626134301</v>
      </c>
      <c r="I32" s="117">
        <v>60.61</v>
      </c>
      <c r="J32" s="35"/>
      <c r="K32" s="77"/>
      <c r="L32" s="77"/>
      <c r="M32" s="77"/>
      <c r="N32" s="77"/>
      <c r="O32" s="77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</row>
    <row r="33" spans="1:256" s="36" customFormat="1" ht="19.5" customHeight="1">
      <c r="A33" s="32"/>
      <c r="B33" s="33" t="s">
        <v>31</v>
      </c>
      <c r="C33" s="32"/>
      <c r="D33" s="34"/>
      <c r="E33" s="34"/>
      <c r="F33" s="34"/>
      <c r="G33" s="34"/>
      <c r="H33" s="34"/>
      <c r="I33" s="117"/>
      <c r="J33" s="35"/>
      <c r="K33" s="77"/>
      <c r="L33" s="77"/>
      <c r="M33" s="77"/>
      <c r="N33" s="77"/>
      <c r="O33" s="77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</row>
    <row r="34" spans="1:256" s="36" customFormat="1" ht="19.5" customHeight="1">
      <c r="A34" s="32"/>
      <c r="B34" s="37" t="s">
        <v>33</v>
      </c>
      <c r="C34" s="32" t="s">
        <v>18</v>
      </c>
      <c r="D34" s="34">
        <v>0.0255</v>
      </c>
      <c r="E34" s="34"/>
      <c r="F34" s="34">
        <v>1.018</v>
      </c>
      <c r="G34" s="34">
        <v>1.2</v>
      </c>
      <c r="H34" s="38">
        <f t="shared" si="1"/>
        <v>4705.882352941177</v>
      </c>
      <c r="I34" s="117">
        <v>1.8</v>
      </c>
      <c r="J34" s="35"/>
      <c r="K34" s="77"/>
      <c r="L34" s="77"/>
      <c r="M34" s="77"/>
      <c r="N34" s="77"/>
      <c r="O34" s="77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  <c r="IV34" s="78"/>
    </row>
    <row r="35" spans="1:256" s="36" customFormat="1" ht="19.5" customHeight="1">
      <c r="A35" s="32"/>
      <c r="B35" s="37" t="s">
        <v>34</v>
      </c>
      <c r="C35" s="32" t="s">
        <v>18</v>
      </c>
      <c r="D35" s="34">
        <v>0.538</v>
      </c>
      <c r="E35" s="34">
        <v>0.17</v>
      </c>
      <c r="F35" s="34">
        <v>0.089</v>
      </c>
      <c r="G35" s="34">
        <v>0.19</v>
      </c>
      <c r="H35" s="34">
        <f t="shared" si="1"/>
        <v>35.31598513011152</v>
      </c>
      <c r="I35" s="117">
        <v>0.16</v>
      </c>
      <c r="J35" s="35"/>
      <c r="K35" s="77"/>
      <c r="L35" s="77"/>
      <c r="M35" s="77"/>
      <c r="N35" s="77"/>
      <c r="O35" s="77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  <c r="IV35" s="78"/>
    </row>
    <row r="36" spans="1:256" s="36" customFormat="1" ht="19.5" customHeight="1">
      <c r="A36" s="32"/>
      <c r="B36" s="37" t="s">
        <v>35</v>
      </c>
      <c r="C36" s="32" t="s">
        <v>18</v>
      </c>
      <c r="D36" s="34">
        <v>20.152</v>
      </c>
      <c r="E36" s="34">
        <v>18.11</v>
      </c>
      <c r="F36" s="34">
        <v>11.777</v>
      </c>
      <c r="G36" s="34">
        <v>18.56</v>
      </c>
      <c r="H36" s="34">
        <f t="shared" si="1"/>
        <v>92.10003969829296</v>
      </c>
      <c r="I36" s="117">
        <v>19.34</v>
      </c>
      <c r="J36" s="35"/>
      <c r="K36" s="77"/>
      <c r="L36" s="77"/>
      <c r="M36" s="77"/>
      <c r="N36" s="77"/>
      <c r="O36" s="77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</row>
    <row r="37" spans="1:256" s="36" customFormat="1" ht="31.5">
      <c r="A37" s="32"/>
      <c r="B37" s="37" t="s">
        <v>36</v>
      </c>
      <c r="C37" s="32" t="s">
        <v>18</v>
      </c>
      <c r="D37" s="34"/>
      <c r="E37" s="34"/>
      <c r="F37" s="34"/>
      <c r="G37" s="34"/>
      <c r="H37" s="34"/>
      <c r="I37" s="117"/>
      <c r="J37" s="35"/>
      <c r="K37" s="77"/>
      <c r="L37" s="77"/>
      <c r="M37" s="79">
        <f>89.84-G40</f>
        <v>58.239000000000004</v>
      </c>
      <c r="N37" s="77"/>
      <c r="O37" s="77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56" s="31" customFormat="1" ht="24.75" customHeight="1">
      <c r="A38" s="27">
        <v>5</v>
      </c>
      <c r="B38" s="28" t="s">
        <v>37</v>
      </c>
      <c r="C38" s="27" t="s">
        <v>18</v>
      </c>
      <c r="D38" s="29">
        <f>221.953-22.087</f>
        <v>199.866</v>
      </c>
      <c r="E38" s="58">
        <v>182.997</v>
      </c>
      <c r="F38" s="29">
        <v>91.485</v>
      </c>
      <c r="G38" s="29">
        <v>232.086</v>
      </c>
      <c r="H38" s="29">
        <f t="shared" si="1"/>
        <v>116.12080093662753</v>
      </c>
      <c r="I38" s="118">
        <v>179.516</v>
      </c>
      <c r="J38" s="39"/>
      <c r="K38" s="80">
        <f>+I38-I39-0.388-2.031</f>
        <v>98.77599999999998</v>
      </c>
      <c r="L38" s="80">
        <f>+G39/E39</f>
        <v>0.9935635133042844</v>
      </c>
      <c r="M38" s="75"/>
      <c r="N38" s="75"/>
      <c r="O38" s="75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</row>
    <row r="39" spans="1:256" s="36" customFormat="1" ht="31.5">
      <c r="A39" s="32" t="s">
        <v>38</v>
      </c>
      <c r="B39" s="37" t="s">
        <v>39</v>
      </c>
      <c r="C39" s="32" t="s">
        <v>18</v>
      </c>
      <c r="D39" s="34">
        <v>78.236</v>
      </c>
      <c r="E39" s="34">
        <f>102.261-32.049+31-10.79</f>
        <v>90.422</v>
      </c>
      <c r="F39" s="34">
        <v>33.975</v>
      </c>
      <c r="G39" s="34">
        <v>89.84</v>
      </c>
      <c r="H39" s="34">
        <f t="shared" si="1"/>
        <v>114.83204662815072</v>
      </c>
      <c r="I39" s="117">
        <v>78.321</v>
      </c>
      <c r="J39" s="35"/>
      <c r="K39" s="77">
        <f>15559+15546+3300</f>
        <v>34405</v>
      </c>
      <c r="L39" s="79">
        <f>99.912-G40</f>
        <v>68.311</v>
      </c>
      <c r="M39" s="77"/>
      <c r="N39" s="77"/>
      <c r="O39" s="77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</row>
    <row r="40" spans="1:256" s="36" customFormat="1" ht="18.75" customHeight="1">
      <c r="A40" s="32" t="s">
        <v>13</v>
      </c>
      <c r="B40" s="37" t="s">
        <v>40</v>
      </c>
      <c r="C40" s="32" t="s">
        <v>18</v>
      </c>
      <c r="D40" s="34">
        <v>47.577</v>
      </c>
      <c r="E40" s="34">
        <f>25.22+2.5+31</f>
        <v>58.72</v>
      </c>
      <c r="F40" s="34"/>
      <c r="G40" s="34">
        <f>6.896+19+3.14+0.83+1.3+0.39+0.045</f>
        <v>31.601000000000003</v>
      </c>
      <c r="H40" s="34">
        <f t="shared" si="1"/>
        <v>66.42074952182779</v>
      </c>
      <c r="I40" s="117">
        <v>35.926</v>
      </c>
      <c r="J40" s="35"/>
      <c r="K40" s="77" t="s">
        <v>41</v>
      </c>
      <c r="L40" s="79">
        <f>+G46/E46</f>
        <v>1.265501286482547</v>
      </c>
      <c r="M40" s="77"/>
      <c r="N40" s="77"/>
      <c r="O40" s="77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s="36" customFormat="1" ht="18.75" customHeight="1">
      <c r="A41" s="32"/>
      <c r="B41" s="33" t="s">
        <v>31</v>
      </c>
      <c r="C41" s="32"/>
      <c r="D41" s="34"/>
      <c r="E41" s="34"/>
      <c r="F41" s="34"/>
      <c r="G41" s="34"/>
      <c r="H41" s="34"/>
      <c r="I41" s="117"/>
      <c r="J41" s="35"/>
      <c r="K41" s="77"/>
      <c r="L41" s="77">
        <f>183.152-180.86</f>
        <v>2.291999999999973</v>
      </c>
      <c r="M41" s="77"/>
      <c r="N41" s="77"/>
      <c r="O41" s="77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  <c r="IT41" s="78"/>
      <c r="IU41" s="78"/>
      <c r="IV41" s="78"/>
    </row>
    <row r="42" spans="1:256" s="36" customFormat="1" ht="18.75" customHeight="1">
      <c r="A42" s="32"/>
      <c r="B42" s="33" t="s">
        <v>42</v>
      </c>
      <c r="C42" s="32" t="s">
        <v>18</v>
      </c>
      <c r="D42" s="34">
        <f>3.319</f>
        <v>3.319</v>
      </c>
      <c r="E42" s="34">
        <f>31+22</f>
        <v>53</v>
      </c>
      <c r="F42" s="34">
        <v>0.25</v>
      </c>
      <c r="G42" s="34">
        <v>22.98</v>
      </c>
      <c r="H42" s="34">
        <f t="shared" si="1"/>
        <v>692.3772220548358</v>
      </c>
      <c r="I42" s="117">
        <v>30</v>
      </c>
      <c r="J42" s="35"/>
      <c r="K42" s="77"/>
      <c r="L42" s="79" t="s">
        <v>43</v>
      </c>
      <c r="M42" s="77"/>
      <c r="N42" s="77"/>
      <c r="O42" s="77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</row>
    <row r="43" spans="1:256" s="36" customFormat="1" ht="18.75" customHeight="1">
      <c r="A43" s="32"/>
      <c r="B43" s="33" t="s">
        <v>44</v>
      </c>
      <c r="C43" s="40" t="s">
        <v>18</v>
      </c>
      <c r="D43" s="34"/>
      <c r="E43" s="34"/>
      <c r="F43" s="34">
        <v>0</v>
      </c>
      <c r="G43" s="34"/>
      <c r="H43" s="34"/>
      <c r="I43" s="117"/>
      <c r="J43" s="35"/>
      <c r="K43" s="77"/>
      <c r="L43" s="77"/>
      <c r="M43" s="77"/>
      <c r="N43" s="77"/>
      <c r="O43" s="77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  <c r="IV43" s="78"/>
    </row>
    <row r="44" spans="1:256" s="36" customFormat="1" ht="68.25" customHeight="1">
      <c r="A44" s="32" t="s">
        <v>13</v>
      </c>
      <c r="B44" s="37" t="s">
        <v>45</v>
      </c>
      <c r="C44" s="32" t="s">
        <v>18</v>
      </c>
      <c r="D44" s="34">
        <f>78.24-47.58</f>
        <v>30.659999999999997</v>
      </c>
      <c r="E44" s="34">
        <f>102.261-27.72-32.049-10.79</f>
        <v>31.701999999999998</v>
      </c>
      <c r="F44" s="34">
        <v>18.443</v>
      </c>
      <c r="G44" s="34">
        <v>59.24</v>
      </c>
      <c r="H44" s="34">
        <f t="shared" si="1"/>
        <v>193.21591650358775</v>
      </c>
      <c r="I44" s="117">
        <v>42.4</v>
      </c>
      <c r="J44" s="35"/>
      <c r="K44" s="79">
        <f>89.84-G40</f>
        <v>58.239000000000004</v>
      </c>
      <c r="L44" s="79">
        <f>+I39-I40</f>
        <v>42.394999999999996</v>
      </c>
      <c r="M44" s="77"/>
      <c r="N44" s="77"/>
      <c r="O44" s="77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  <c r="IV44" s="78"/>
    </row>
    <row r="45" spans="1:256" s="36" customFormat="1" ht="22.5" customHeight="1">
      <c r="A45" s="32" t="s">
        <v>13</v>
      </c>
      <c r="B45" s="37" t="s">
        <v>46</v>
      </c>
      <c r="C45" s="32" t="s">
        <v>18</v>
      </c>
      <c r="D45" s="34"/>
      <c r="E45" s="34"/>
      <c r="F45" s="34"/>
      <c r="G45" s="34"/>
      <c r="H45" s="34"/>
      <c r="I45" s="117"/>
      <c r="J45" s="35"/>
      <c r="K45" s="77"/>
      <c r="L45" s="77"/>
      <c r="M45" s="77"/>
      <c r="N45" s="77"/>
      <c r="O45" s="77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</row>
    <row r="46" spans="1:256" s="36" customFormat="1" ht="22.5" customHeight="1">
      <c r="A46" s="32" t="s">
        <v>47</v>
      </c>
      <c r="B46" s="37" t="s">
        <v>48</v>
      </c>
      <c r="C46" s="32" t="s">
        <v>18</v>
      </c>
      <c r="D46" s="34">
        <v>81.582</v>
      </c>
      <c r="E46" s="34">
        <f>10.79+79.767</f>
        <v>90.55699999999999</v>
      </c>
      <c r="F46" s="34">
        <v>39.153</v>
      </c>
      <c r="G46" s="34">
        <v>114.6</v>
      </c>
      <c r="H46" s="34">
        <f t="shared" si="1"/>
        <v>140.4721629771273</v>
      </c>
      <c r="I46" s="117">
        <v>98.923</v>
      </c>
      <c r="J46" s="35"/>
      <c r="K46" s="77"/>
      <c r="L46" s="81">
        <f>+G46/E46</f>
        <v>1.265501286482547</v>
      </c>
      <c r="M46" s="77"/>
      <c r="N46" s="77"/>
      <c r="O46" s="77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</row>
    <row r="47" spans="1:256" s="31" customFormat="1" ht="54.75" customHeight="1">
      <c r="A47" s="27">
        <v>6</v>
      </c>
      <c r="B47" s="28" t="s">
        <v>49</v>
      </c>
      <c r="C47" s="27" t="s">
        <v>18</v>
      </c>
      <c r="D47" s="29">
        <v>109.4075</v>
      </c>
      <c r="E47" s="29">
        <v>145.019</v>
      </c>
      <c r="F47" s="29">
        <v>100.66</v>
      </c>
      <c r="G47" s="29">
        <v>127.59</v>
      </c>
      <c r="H47" s="29">
        <f t="shared" si="1"/>
        <v>116.61906176450427</v>
      </c>
      <c r="I47" s="116">
        <v>129.291</v>
      </c>
      <c r="J47" s="30"/>
      <c r="K47" s="75"/>
      <c r="L47" s="75"/>
      <c r="M47" s="75"/>
      <c r="N47" s="75"/>
      <c r="O47" s="75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</row>
    <row r="48" spans="1:256" s="23" customFormat="1" ht="21.75" customHeight="1">
      <c r="A48" s="41">
        <v>7</v>
      </c>
      <c r="B48" s="42" t="s">
        <v>50</v>
      </c>
      <c r="C48" s="41"/>
      <c r="D48" s="43"/>
      <c r="E48" s="34"/>
      <c r="F48" s="34"/>
      <c r="G48" s="34"/>
      <c r="H48" s="43"/>
      <c r="I48" s="43"/>
      <c r="J48" s="43"/>
      <c r="K48" s="73" t="s">
        <v>41</v>
      </c>
      <c r="L48" s="154" t="s">
        <v>51</v>
      </c>
      <c r="M48" s="154"/>
      <c r="N48" s="73"/>
      <c r="O48" s="73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  <c r="IR48" s="74"/>
      <c r="IS48" s="74"/>
      <c r="IT48" s="74"/>
      <c r="IU48" s="74"/>
      <c r="IV48" s="74"/>
    </row>
    <row r="49" spans="1:256" s="23" customFormat="1" ht="21.75" customHeight="1">
      <c r="A49" s="44" t="s">
        <v>38</v>
      </c>
      <c r="B49" s="45" t="s">
        <v>52</v>
      </c>
      <c r="C49" s="44" t="s">
        <v>18</v>
      </c>
      <c r="D49" s="43">
        <f>112.505+36.323</f>
        <v>148.828</v>
      </c>
      <c r="E49" s="34">
        <v>137.82</v>
      </c>
      <c r="F49" s="34">
        <f>F51</f>
        <v>43.117</v>
      </c>
      <c r="G49" s="34">
        <f>43.049+57.917+22.1</f>
        <v>123.066</v>
      </c>
      <c r="H49" s="43">
        <f t="shared" si="1"/>
        <v>82.6900851990217</v>
      </c>
      <c r="I49" s="43">
        <f>I51</f>
        <v>163.688</v>
      </c>
      <c r="J49" s="43"/>
      <c r="K49" s="73"/>
      <c r="L49" s="73"/>
      <c r="M49" s="73"/>
      <c r="N49" s="73"/>
      <c r="O49" s="73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  <c r="IQ49" s="74"/>
      <c r="IR49" s="74"/>
      <c r="IS49" s="74"/>
      <c r="IT49" s="74"/>
      <c r="IU49" s="74"/>
      <c r="IV49" s="74"/>
    </row>
    <row r="50" spans="1:256" s="23" customFormat="1" ht="21.75" customHeight="1">
      <c r="A50" s="44"/>
      <c r="B50" s="45" t="s">
        <v>31</v>
      </c>
      <c r="C50" s="44"/>
      <c r="D50" s="43"/>
      <c r="E50" s="34"/>
      <c r="F50" s="34"/>
      <c r="G50" s="34"/>
      <c r="H50" s="43"/>
      <c r="I50" s="43"/>
      <c r="J50" s="43"/>
      <c r="K50" s="73"/>
      <c r="L50" s="73"/>
      <c r="M50" s="73"/>
      <c r="N50" s="73"/>
      <c r="O50" s="73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  <c r="IP50" s="74"/>
      <c r="IQ50" s="74"/>
      <c r="IR50" s="74"/>
      <c r="IS50" s="74"/>
      <c r="IT50" s="74"/>
      <c r="IU50" s="74"/>
      <c r="IV50" s="74"/>
    </row>
    <row r="51" spans="1:256" s="23" customFormat="1" ht="24.75" customHeight="1">
      <c r="A51" s="44" t="s">
        <v>13</v>
      </c>
      <c r="B51" s="45" t="s">
        <v>53</v>
      </c>
      <c r="C51" s="44" t="s">
        <v>18</v>
      </c>
      <c r="D51" s="43">
        <f>112.505+36.323</f>
        <v>148.828</v>
      </c>
      <c r="E51" s="34">
        <v>137.82</v>
      </c>
      <c r="F51" s="34">
        <v>43.117</v>
      </c>
      <c r="G51" s="34">
        <f>43.049+57.917+22.1</f>
        <v>123.066</v>
      </c>
      <c r="H51" s="43">
        <f t="shared" si="1"/>
        <v>82.6900851990217</v>
      </c>
      <c r="I51" s="43">
        <v>163.688</v>
      </c>
      <c r="J51" s="43"/>
      <c r="K51" s="73"/>
      <c r="L51" s="73"/>
      <c r="M51" s="73"/>
      <c r="N51" s="73"/>
      <c r="O51" s="73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  <c r="IR51" s="74"/>
      <c r="IS51" s="74"/>
      <c r="IT51" s="74"/>
      <c r="IU51" s="74"/>
      <c r="IV51" s="74"/>
    </row>
    <row r="52" spans="1:256" s="123" customFormat="1" ht="24.75" customHeight="1" hidden="1">
      <c r="A52" s="119" t="s">
        <v>13</v>
      </c>
      <c r="B52" s="120" t="s">
        <v>54</v>
      </c>
      <c r="C52" s="119" t="s">
        <v>18</v>
      </c>
      <c r="D52" s="34"/>
      <c r="E52" s="34"/>
      <c r="F52" s="34"/>
      <c r="G52" s="34"/>
      <c r="H52" s="34"/>
      <c r="I52" s="34"/>
      <c r="J52" s="34"/>
      <c r="K52" s="121"/>
      <c r="L52" s="121"/>
      <c r="M52" s="121"/>
      <c r="N52" s="121"/>
      <c r="O52" s="121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/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/>
      <c r="FK52" s="122"/>
      <c r="FL52" s="122"/>
      <c r="FM52" s="122"/>
      <c r="FN52" s="122"/>
      <c r="FO52" s="122"/>
      <c r="FP52" s="122"/>
      <c r="FQ52" s="122"/>
      <c r="FR52" s="122"/>
      <c r="FS52" s="122"/>
      <c r="FT52" s="122"/>
      <c r="FU52" s="122"/>
      <c r="FV52" s="122"/>
      <c r="FW52" s="122"/>
      <c r="FX52" s="122"/>
      <c r="FY52" s="122"/>
      <c r="FZ52" s="122"/>
      <c r="GA52" s="122"/>
      <c r="GB52" s="122"/>
      <c r="GC52" s="122"/>
      <c r="GD52" s="122"/>
      <c r="GE52" s="122"/>
      <c r="GF52" s="122"/>
      <c r="GG52" s="122"/>
      <c r="GH52" s="122"/>
      <c r="GI52" s="122"/>
      <c r="GJ52" s="122"/>
      <c r="GK52" s="122"/>
      <c r="GL52" s="122"/>
      <c r="GM52" s="122"/>
      <c r="GN52" s="122"/>
      <c r="GO52" s="122"/>
      <c r="GP52" s="122"/>
      <c r="GQ52" s="122"/>
      <c r="GR52" s="122"/>
      <c r="GS52" s="122"/>
      <c r="GT52" s="122"/>
      <c r="GU52" s="122"/>
      <c r="GV52" s="122"/>
      <c r="GW52" s="122"/>
      <c r="GX52" s="122"/>
      <c r="GY52" s="122"/>
      <c r="GZ52" s="122"/>
      <c r="HA52" s="122"/>
      <c r="HB52" s="122"/>
      <c r="HC52" s="122"/>
      <c r="HD52" s="122"/>
      <c r="HE52" s="122"/>
      <c r="HF52" s="122"/>
      <c r="HG52" s="122"/>
      <c r="HH52" s="122"/>
      <c r="HI52" s="122"/>
      <c r="HJ52" s="122"/>
      <c r="HK52" s="122"/>
      <c r="HL52" s="122"/>
      <c r="HM52" s="122"/>
      <c r="HN52" s="122"/>
      <c r="HO52" s="122"/>
      <c r="HP52" s="122"/>
      <c r="HQ52" s="122"/>
      <c r="HR52" s="122"/>
      <c r="HS52" s="122"/>
      <c r="HT52" s="122"/>
      <c r="HU52" s="122"/>
      <c r="HV52" s="122"/>
      <c r="HW52" s="122"/>
      <c r="HX52" s="122"/>
      <c r="HY52" s="122"/>
      <c r="HZ52" s="122"/>
      <c r="IA52" s="122"/>
      <c r="IB52" s="122"/>
      <c r="IC52" s="122"/>
      <c r="ID52" s="122"/>
      <c r="IE52" s="122"/>
      <c r="IF52" s="122"/>
      <c r="IG52" s="122"/>
      <c r="IH52" s="122"/>
      <c r="II52" s="122"/>
      <c r="IJ52" s="122"/>
      <c r="IK52" s="122"/>
      <c r="IL52" s="122"/>
      <c r="IM52" s="122"/>
      <c r="IN52" s="122"/>
      <c r="IO52" s="122"/>
      <c r="IP52" s="122"/>
      <c r="IQ52" s="122"/>
      <c r="IR52" s="122"/>
      <c r="IS52" s="122"/>
      <c r="IT52" s="122"/>
      <c r="IU52" s="122"/>
      <c r="IV52" s="122"/>
    </row>
    <row r="53" spans="1:256" s="123" customFormat="1" ht="36" customHeight="1" hidden="1">
      <c r="A53" s="119" t="s">
        <v>13</v>
      </c>
      <c r="B53" s="120" t="s">
        <v>55</v>
      </c>
      <c r="C53" s="119" t="s">
        <v>18</v>
      </c>
      <c r="D53" s="34"/>
      <c r="E53" s="34"/>
      <c r="F53" s="34"/>
      <c r="G53" s="34"/>
      <c r="H53" s="34"/>
      <c r="I53" s="34"/>
      <c r="J53" s="34"/>
      <c r="K53" s="121"/>
      <c r="L53" s="121"/>
      <c r="M53" s="121"/>
      <c r="N53" s="121"/>
      <c r="O53" s="121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2"/>
      <c r="EX53" s="122"/>
      <c r="EY53" s="122"/>
      <c r="EZ53" s="122"/>
      <c r="FA53" s="122"/>
      <c r="FB53" s="122"/>
      <c r="FC53" s="122"/>
      <c r="FD53" s="122"/>
      <c r="FE53" s="122"/>
      <c r="FF53" s="122"/>
      <c r="FG53" s="122"/>
      <c r="FH53" s="122"/>
      <c r="FI53" s="122"/>
      <c r="FJ53" s="122"/>
      <c r="FK53" s="122"/>
      <c r="FL53" s="122"/>
      <c r="FM53" s="122"/>
      <c r="FN53" s="122"/>
      <c r="FO53" s="122"/>
      <c r="FP53" s="122"/>
      <c r="FQ53" s="122"/>
      <c r="FR53" s="122"/>
      <c r="FS53" s="122"/>
      <c r="FT53" s="122"/>
      <c r="FU53" s="122"/>
      <c r="FV53" s="122"/>
      <c r="FW53" s="122"/>
      <c r="FX53" s="122"/>
      <c r="FY53" s="122"/>
      <c r="FZ53" s="122"/>
      <c r="GA53" s="122"/>
      <c r="GB53" s="122"/>
      <c r="GC53" s="122"/>
      <c r="GD53" s="122"/>
      <c r="GE53" s="122"/>
      <c r="GF53" s="122"/>
      <c r="GG53" s="122"/>
      <c r="GH53" s="122"/>
      <c r="GI53" s="122"/>
      <c r="GJ53" s="122"/>
      <c r="GK53" s="122"/>
      <c r="GL53" s="122"/>
      <c r="GM53" s="122"/>
      <c r="GN53" s="122"/>
      <c r="GO53" s="122"/>
      <c r="GP53" s="122"/>
      <c r="GQ53" s="122"/>
      <c r="GR53" s="122"/>
      <c r="GS53" s="122"/>
      <c r="GT53" s="122"/>
      <c r="GU53" s="122"/>
      <c r="GV53" s="122"/>
      <c r="GW53" s="122"/>
      <c r="GX53" s="122"/>
      <c r="GY53" s="122"/>
      <c r="GZ53" s="122"/>
      <c r="HA53" s="122"/>
      <c r="HB53" s="122"/>
      <c r="HC53" s="122"/>
      <c r="HD53" s="122"/>
      <c r="HE53" s="122"/>
      <c r="HF53" s="122"/>
      <c r="HG53" s="122"/>
      <c r="HH53" s="122"/>
      <c r="HI53" s="122"/>
      <c r="HJ53" s="122"/>
      <c r="HK53" s="122"/>
      <c r="HL53" s="122"/>
      <c r="HM53" s="122"/>
      <c r="HN53" s="122"/>
      <c r="HO53" s="122"/>
      <c r="HP53" s="122"/>
      <c r="HQ53" s="122"/>
      <c r="HR53" s="122"/>
      <c r="HS53" s="122"/>
      <c r="HT53" s="122"/>
      <c r="HU53" s="122"/>
      <c r="HV53" s="122"/>
      <c r="HW53" s="122"/>
      <c r="HX53" s="122"/>
      <c r="HY53" s="122"/>
      <c r="HZ53" s="122"/>
      <c r="IA53" s="122"/>
      <c r="IB53" s="122"/>
      <c r="IC53" s="122"/>
      <c r="ID53" s="122"/>
      <c r="IE53" s="122"/>
      <c r="IF53" s="122"/>
      <c r="IG53" s="122"/>
      <c r="IH53" s="122"/>
      <c r="II53" s="122"/>
      <c r="IJ53" s="122"/>
      <c r="IK53" s="122"/>
      <c r="IL53" s="122"/>
      <c r="IM53" s="122"/>
      <c r="IN53" s="122"/>
      <c r="IO53" s="122"/>
      <c r="IP53" s="122"/>
      <c r="IQ53" s="122"/>
      <c r="IR53" s="122"/>
      <c r="IS53" s="122"/>
      <c r="IT53" s="122"/>
      <c r="IU53" s="122"/>
      <c r="IV53" s="122"/>
    </row>
    <row r="54" spans="1:256" s="23" customFormat="1" ht="47.25" customHeight="1">
      <c r="A54" s="44" t="s">
        <v>47</v>
      </c>
      <c r="B54" s="45" t="s">
        <v>56</v>
      </c>
      <c r="C54" s="44" t="s">
        <v>18</v>
      </c>
      <c r="D54" s="43"/>
      <c r="E54" s="34">
        <v>173646</v>
      </c>
      <c r="F54" s="34"/>
      <c r="G54" s="34">
        <f>173646-18764-31000</f>
        <v>123882</v>
      </c>
      <c r="H54" s="43"/>
      <c r="I54" s="43">
        <v>221615</v>
      </c>
      <c r="J54" s="43"/>
      <c r="K54" s="73"/>
      <c r="L54" s="73"/>
      <c r="M54" s="73"/>
      <c r="N54" s="73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  <c r="IQ54" s="74"/>
      <c r="IR54" s="74"/>
      <c r="IS54" s="74"/>
      <c r="IT54" s="74"/>
      <c r="IU54" s="74"/>
      <c r="IV54" s="74"/>
    </row>
    <row r="55" spans="1:256" s="49" customFormat="1" ht="37.5" customHeight="1" hidden="1">
      <c r="A55" s="47" t="s">
        <v>13</v>
      </c>
      <c r="B55" s="48" t="s">
        <v>57</v>
      </c>
      <c r="C55" s="47" t="s">
        <v>18</v>
      </c>
      <c r="D55" s="46"/>
      <c r="E55" s="34">
        <v>173646</v>
      </c>
      <c r="F55" s="13"/>
      <c r="G55" s="34">
        <f>173646-18764-31000</f>
        <v>123882</v>
      </c>
      <c r="H55" s="13"/>
      <c r="I55" s="13"/>
      <c r="J55" s="13"/>
      <c r="K55" s="69"/>
      <c r="L55" s="69"/>
      <c r="M55" s="69"/>
      <c r="N55" s="69"/>
      <c r="O55" s="69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</row>
    <row r="56" spans="1:256" s="49" customFormat="1" ht="31.5" hidden="1">
      <c r="A56" s="47" t="s">
        <v>13</v>
      </c>
      <c r="B56" s="48" t="s">
        <v>58</v>
      </c>
      <c r="C56" s="47" t="s">
        <v>18</v>
      </c>
      <c r="D56" s="46"/>
      <c r="E56" s="13"/>
      <c r="F56" s="13"/>
      <c r="G56" s="13"/>
      <c r="H56" s="13"/>
      <c r="I56" s="13"/>
      <c r="J56" s="13"/>
      <c r="K56" s="69"/>
      <c r="L56" s="69"/>
      <c r="M56" s="69"/>
      <c r="N56" s="69"/>
      <c r="O56" s="69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spans="1:256" s="49" customFormat="1" ht="36" customHeight="1" hidden="1">
      <c r="A57" s="47" t="s">
        <v>59</v>
      </c>
      <c r="B57" s="48" t="s">
        <v>60</v>
      </c>
      <c r="C57" s="47"/>
      <c r="D57" s="46"/>
      <c r="E57" s="13"/>
      <c r="F57" s="13"/>
      <c r="G57" s="13"/>
      <c r="H57" s="13"/>
      <c r="I57" s="13"/>
      <c r="J57" s="13"/>
      <c r="K57" s="69"/>
      <c r="L57" s="69"/>
      <c r="M57" s="69"/>
      <c r="N57" s="69"/>
      <c r="O57" s="69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  <c r="IK57" s="72"/>
      <c r="IL57" s="72"/>
      <c r="IM57" s="72"/>
      <c r="IN57" s="72"/>
      <c r="IO57" s="72"/>
      <c r="IP57" s="72"/>
      <c r="IQ57" s="72"/>
      <c r="IR57" s="72"/>
      <c r="IS57" s="72"/>
      <c r="IT57" s="72"/>
      <c r="IU57" s="72"/>
      <c r="IV57" s="72"/>
    </row>
    <row r="58" spans="1:256" s="49" customFormat="1" ht="24.75" customHeight="1" hidden="1">
      <c r="A58" s="47" t="s">
        <v>13</v>
      </c>
      <c r="B58" s="48" t="s">
        <v>61</v>
      </c>
      <c r="C58" s="47" t="s">
        <v>62</v>
      </c>
      <c r="D58" s="46"/>
      <c r="E58" s="13"/>
      <c r="F58" s="13"/>
      <c r="G58" s="13"/>
      <c r="H58" s="13"/>
      <c r="I58" s="13"/>
      <c r="J58" s="13"/>
      <c r="K58" s="69"/>
      <c r="L58" s="69"/>
      <c r="M58" s="69"/>
      <c r="N58" s="69"/>
      <c r="O58" s="69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2"/>
      <c r="HN58" s="72"/>
      <c r="HO58" s="72"/>
      <c r="HP58" s="72"/>
      <c r="HQ58" s="72"/>
      <c r="HR58" s="72"/>
      <c r="HS58" s="72"/>
      <c r="HT58" s="72"/>
      <c r="HU58" s="72"/>
      <c r="HV58" s="72"/>
      <c r="HW58" s="72"/>
      <c r="HX58" s="72"/>
      <c r="HY58" s="72"/>
      <c r="HZ58" s="72"/>
      <c r="IA58" s="72"/>
      <c r="IB58" s="72"/>
      <c r="IC58" s="72"/>
      <c r="ID58" s="72"/>
      <c r="IE58" s="72"/>
      <c r="IF58" s="72"/>
      <c r="IG58" s="72"/>
      <c r="IH58" s="72"/>
      <c r="II58" s="72"/>
      <c r="IJ58" s="72"/>
      <c r="IK58" s="72"/>
      <c r="IL58" s="72"/>
      <c r="IM58" s="72"/>
      <c r="IN58" s="72"/>
      <c r="IO58" s="72"/>
      <c r="IP58" s="72"/>
      <c r="IQ58" s="72"/>
      <c r="IR58" s="72"/>
      <c r="IS58" s="72"/>
      <c r="IT58" s="72"/>
      <c r="IU58" s="72"/>
      <c r="IV58" s="72"/>
    </row>
    <row r="59" spans="1:256" s="49" customFormat="1" ht="24.75" customHeight="1" hidden="1">
      <c r="A59" s="50"/>
      <c r="B59" s="48" t="s">
        <v>63</v>
      </c>
      <c r="C59" s="47" t="s">
        <v>62</v>
      </c>
      <c r="D59" s="46"/>
      <c r="E59" s="13"/>
      <c r="F59" s="13"/>
      <c r="G59" s="13"/>
      <c r="H59" s="13"/>
      <c r="I59" s="13"/>
      <c r="J59" s="13"/>
      <c r="K59" s="69"/>
      <c r="L59" s="69"/>
      <c r="M59" s="69"/>
      <c r="N59" s="69"/>
      <c r="O59" s="69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  <c r="IK59" s="72"/>
      <c r="IL59" s="72"/>
      <c r="IM59" s="72"/>
      <c r="IN59" s="72"/>
      <c r="IO59" s="72"/>
      <c r="IP59" s="72"/>
      <c r="IQ59" s="72"/>
      <c r="IR59" s="72"/>
      <c r="IS59" s="72"/>
      <c r="IT59" s="72"/>
      <c r="IU59" s="72"/>
      <c r="IV59" s="72"/>
    </row>
    <row r="60" spans="1:256" s="49" customFormat="1" ht="24.75" customHeight="1" hidden="1">
      <c r="A60" s="50"/>
      <c r="B60" s="48" t="s">
        <v>64</v>
      </c>
      <c r="C60" s="47" t="s">
        <v>62</v>
      </c>
      <c r="D60" s="46"/>
      <c r="E60" s="13"/>
      <c r="F60" s="13"/>
      <c r="G60" s="13"/>
      <c r="H60" s="13"/>
      <c r="I60" s="13"/>
      <c r="J60" s="13"/>
      <c r="K60" s="69"/>
      <c r="L60" s="69"/>
      <c r="M60" s="69"/>
      <c r="N60" s="69"/>
      <c r="O60" s="69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  <c r="IH60" s="72"/>
      <c r="II60" s="72"/>
      <c r="IJ60" s="72"/>
      <c r="IK60" s="72"/>
      <c r="IL60" s="72"/>
      <c r="IM60" s="72"/>
      <c r="IN60" s="72"/>
      <c r="IO60" s="72"/>
      <c r="IP60" s="72"/>
      <c r="IQ60" s="72"/>
      <c r="IR60" s="72"/>
      <c r="IS60" s="72"/>
      <c r="IT60" s="72"/>
      <c r="IU60" s="72"/>
      <c r="IV60" s="72"/>
    </row>
    <row r="61" spans="1:256" s="49" customFormat="1" ht="24.75" customHeight="1" hidden="1">
      <c r="A61" s="47" t="s">
        <v>13</v>
      </c>
      <c r="B61" s="48" t="s">
        <v>65</v>
      </c>
      <c r="C61" s="47" t="s">
        <v>62</v>
      </c>
      <c r="D61" s="46"/>
      <c r="E61" s="13"/>
      <c r="F61" s="13"/>
      <c r="G61" s="13"/>
      <c r="H61" s="13"/>
      <c r="I61" s="13"/>
      <c r="J61" s="13"/>
      <c r="K61" s="69"/>
      <c r="L61" s="69"/>
      <c r="M61" s="69"/>
      <c r="N61" s="69"/>
      <c r="O61" s="69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  <c r="IH61" s="72"/>
      <c r="II61" s="72"/>
      <c r="IJ61" s="72"/>
      <c r="IK61" s="72"/>
      <c r="IL61" s="72"/>
      <c r="IM61" s="72"/>
      <c r="IN61" s="72"/>
      <c r="IO61" s="72"/>
      <c r="IP61" s="72"/>
      <c r="IQ61" s="72"/>
      <c r="IR61" s="72"/>
      <c r="IS61" s="72"/>
      <c r="IT61" s="72"/>
      <c r="IU61" s="72"/>
      <c r="IV61" s="72"/>
    </row>
    <row r="62" spans="1:256" s="49" customFormat="1" ht="24.75" customHeight="1" hidden="1">
      <c r="A62" s="50"/>
      <c r="B62" s="48" t="s">
        <v>66</v>
      </c>
      <c r="C62" s="47" t="s">
        <v>62</v>
      </c>
      <c r="D62" s="46"/>
      <c r="E62" s="13"/>
      <c r="F62" s="13"/>
      <c r="G62" s="13"/>
      <c r="H62" s="13"/>
      <c r="I62" s="13"/>
      <c r="J62" s="13"/>
      <c r="K62" s="69"/>
      <c r="L62" s="69"/>
      <c r="M62" s="69"/>
      <c r="N62" s="69"/>
      <c r="O62" s="69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  <c r="IK62" s="72"/>
      <c r="IL62" s="72"/>
      <c r="IM62" s="72"/>
      <c r="IN62" s="72"/>
      <c r="IO62" s="72"/>
      <c r="IP62" s="72"/>
      <c r="IQ62" s="72"/>
      <c r="IR62" s="72"/>
      <c r="IS62" s="72"/>
      <c r="IT62" s="72"/>
      <c r="IU62" s="72"/>
      <c r="IV62" s="72"/>
    </row>
    <row r="63" spans="1:256" s="49" customFormat="1" ht="24.75" customHeight="1" hidden="1">
      <c r="A63" s="50"/>
      <c r="B63" s="48" t="s">
        <v>67</v>
      </c>
      <c r="C63" s="47" t="s">
        <v>62</v>
      </c>
      <c r="D63" s="46"/>
      <c r="E63" s="13"/>
      <c r="F63" s="13"/>
      <c r="G63" s="13"/>
      <c r="H63" s="13"/>
      <c r="I63" s="13"/>
      <c r="J63" s="13"/>
      <c r="K63" s="69"/>
      <c r="L63" s="69"/>
      <c r="M63" s="69"/>
      <c r="N63" s="69"/>
      <c r="O63" s="69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  <c r="IH63" s="72"/>
      <c r="II63" s="72"/>
      <c r="IJ63" s="72"/>
      <c r="IK63" s="72"/>
      <c r="IL63" s="72"/>
      <c r="IM63" s="72"/>
      <c r="IN63" s="72"/>
      <c r="IO63" s="72"/>
      <c r="IP63" s="72"/>
      <c r="IQ63" s="72"/>
      <c r="IR63" s="72"/>
      <c r="IS63" s="72"/>
      <c r="IT63" s="72"/>
      <c r="IU63" s="72"/>
      <c r="IV63" s="72"/>
    </row>
    <row r="64" spans="1:256" s="49" customFormat="1" ht="24.75" customHeight="1" hidden="1">
      <c r="A64" s="50"/>
      <c r="B64" s="48" t="s">
        <v>68</v>
      </c>
      <c r="C64" s="47" t="s">
        <v>62</v>
      </c>
      <c r="D64" s="46"/>
      <c r="E64" s="13"/>
      <c r="F64" s="13"/>
      <c r="G64" s="13"/>
      <c r="H64" s="13"/>
      <c r="I64" s="13"/>
      <c r="J64" s="13"/>
      <c r="K64" s="69"/>
      <c r="L64" s="69"/>
      <c r="M64" s="69"/>
      <c r="N64" s="69"/>
      <c r="O64" s="69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  <c r="IP64" s="72"/>
      <c r="IQ64" s="72"/>
      <c r="IR64" s="72"/>
      <c r="IS64" s="72"/>
      <c r="IT64" s="72"/>
      <c r="IU64" s="72"/>
      <c r="IV64" s="72"/>
    </row>
    <row r="65" spans="1:256" s="49" customFormat="1" ht="24.75" customHeight="1" hidden="1">
      <c r="A65" s="47" t="s">
        <v>13</v>
      </c>
      <c r="B65" s="48" t="s">
        <v>69</v>
      </c>
      <c r="C65" s="47"/>
      <c r="D65" s="46"/>
      <c r="E65" s="13"/>
      <c r="F65" s="13"/>
      <c r="G65" s="13"/>
      <c r="H65" s="13"/>
      <c r="I65" s="13"/>
      <c r="J65" s="13"/>
      <c r="K65" s="69"/>
      <c r="L65" s="69"/>
      <c r="M65" s="69"/>
      <c r="N65" s="69"/>
      <c r="O65" s="69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  <c r="IH65" s="72"/>
      <c r="II65" s="72"/>
      <c r="IJ65" s="72"/>
      <c r="IK65" s="72"/>
      <c r="IL65" s="72"/>
      <c r="IM65" s="72"/>
      <c r="IN65" s="72"/>
      <c r="IO65" s="72"/>
      <c r="IP65" s="72"/>
      <c r="IQ65" s="72"/>
      <c r="IR65" s="72"/>
      <c r="IS65" s="72"/>
      <c r="IT65" s="72"/>
      <c r="IU65" s="72"/>
      <c r="IV65" s="72"/>
    </row>
    <row r="66" spans="1:256" s="49" customFormat="1" ht="24.75" customHeight="1" hidden="1">
      <c r="A66" s="50"/>
      <c r="B66" s="48" t="s">
        <v>70</v>
      </c>
      <c r="C66" s="47" t="s">
        <v>71</v>
      </c>
      <c r="D66" s="46"/>
      <c r="E66" s="13"/>
      <c r="F66" s="13"/>
      <c r="G66" s="13"/>
      <c r="H66" s="13"/>
      <c r="I66" s="13"/>
      <c r="J66" s="13"/>
      <c r="K66" s="69"/>
      <c r="L66" s="69"/>
      <c r="M66" s="69"/>
      <c r="N66" s="69"/>
      <c r="O66" s="69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  <c r="IK66" s="72"/>
      <c r="IL66" s="72"/>
      <c r="IM66" s="72"/>
      <c r="IN66" s="72"/>
      <c r="IO66" s="72"/>
      <c r="IP66" s="72"/>
      <c r="IQ66" s="72"/>
      <c r="IR66" s="72"/>
      <c r="IS66" s="72"/>
      <c r="IT66" s="72"/>
      <c r="IU66" s="72"/>
      <c r="IV66" s="72"/>
    </row>
    <row r="67" spans="1:256" s="49" customFormat="1" ht="24.75" customHeight="1" hidden="1">
      <c r="A67" s="50"/>
      <c r="B67" s="48" t="s">
        <v>72</v>
      </c>
      <c r="C67" s="47" t="s">
        <v>73</v>
      </c>
      <c r="D67" s="46"/>
      <c r="E67" s="13"/>
      <c r="F67" s="13"/>
      <c r="G67" s="13"/>
      <c r="H67" s="13"/>
      <c r="I67" s="13"/>
      <c r="J67" s="13"/>
      <c r="K67" s="69"/>
      <c r="L67" s="69"/>
      <c r="M67" s="69"/>
      <c r="N67" s="69"/>
      <c r="O67" s="69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  <c r="IP67" s="72"/>
      <c r="IQ67" s="72"/>
      <c r="IR67" s="72"/>
      <c r="IS67" s="72"/>
      <c r="IT67" s="72"/>
      <c r="IU67" s="72"/>
      <c r="IV67" s="72"/>
    </row>
    <row r="68" spans="1:256" s="49" customFormat="1" ht="24.75" customHeight="1" hidden="1">
      <c r="A68" s="50"/>
      <c r="B68" s="48" t="s">
        <v>68</v>
      </c>
      <c r="C68" s="47" t="s">
        <v>73</v>
      </c>
      <c r="D68" s="46"/>
      <c r="E68" s="13"/>
      <c r="F68" s="13"/>
      <c r="G68" s="13"/>
      <c r="H68" s="13"/>
      <c r="I68" s="13"/>
      <c r="J68" s="13"/>
      <c r="K68" s="69"/>
      <c r="L68" s="69"/>
      <c r="M68" s="69"/>
      <c r="N68" s="69"/>
      <c r="O68" s="69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  <c r="IP68" s="72"/>
      <c r="IQ68" s="72"/>
      <c r="IR68" s="72"/>
      <c r="IS68" s="72"/>
      <c r="IT68" s="72"/>
      <c r="IU68" s="72"/>
      <c r="IV68" s="72"/>
    </row>
    <row r="69" spans="1:256" s="16" customFormat="1" ht="21.75" customHeight="1">
      <c r="A69" s="82">
        <v>8</v>
      </c>
      <c r="B69" s="4" t="s">
        <v>74</v>
      </c>
      <c r="C69" s="82"/>
      <c r="D69" s="83"/>
      <c r="E69" s="83"/>
      <c r="F69" s="83"/>
      <c r="G69" s="83"/>
      <c r="H69" s="83"/>
      <c r="I69" s="84"/>
      <c r="J69" s="84"/>
      <c r="K69" s="70"/>
      <c r="L69" s="70"/>
      <c r="M69" s="70"/>
      <c r="N69" s="70"/>
      <c r="O69" s="70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  <c r="IV69" s="71"/>
    </row>
    <row r="70" spans="1:256" s="16" customFormat="1" ht="31.5">
      <c r="A70" s="82" t="s">
        <v>100</v>
      </c>
      <c r="B70" s="4" t="s">
        <v>85</v>
      </c>
      <c r="C70" s="85" t="s">
        <v>76</v>
      </c>
      <c r="D70" s="83"/>
      <c r="E70" s="83"/>
      <c r="F70" s="83"/>
      <c r="G70" s="83"/>
      <c r="H70" s="83"/>
      <c r="I70" s="84">
        <f>I71+I76</f>
        <v>2670</v>
      </c>
      <c r="J70" s="84"/>
      <c r="K70" s="70"/>
      <c r="L70" s="70"/>
      <c r="M70" s="70"/>
      <c r="N70" s="70"/>
      <c r="O70" s="70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  <c r="IV70" s="71"/>
    </row>
    <row r="71" spans="1:256" s="115" customFormat="1" ht="15.75">
      <c r="A71" s="105" t="s">
        <v>38</v>
      </c>
      <c r="B71" s="106" t="s">
        <v>86</v>
      </c>
      <c r="C71" s="107" t="s">
        <v>94</v>
      </c>
      <c r="D71" s="108"/>
      <c r="E71" s="108"/>
      <c r="F71" s="108"/>
      <c r="G71" s="109"/>
      <c r="H71" s="110"/>
      <c r="I71" s="111">
        <f>I72+I74</f>
        <v>1020</v>
      </c>
      <c r="J71" s="111"/>
      <c r="K71" s="112"/>
      <c r="L71" s="112"/>
      <c r="M71" s="113"/>
      <c r="N71" s="112"/>
      <c r="O71" s="112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  <c r="FX71" s="114"/>
      <c r="FY71" s="114"/>
      <c r="FZ71" s="114"/>
      <c r="GA71" s="114"/>
      <c r="GB71" s="114"/>
      <c r="GC71" s="114"/>
      <c r="GD71" s="114"/>
      <c r="GE71" s="114"/>
      <c r="GF71" s="114"/>
      <c r="GG71" s="114"/>
      <c r="GH71" s="114"/>
      <c r="GI71" s="114"/>
      <c r="GJ71" s="114"/>
      <c r="GK71" s="114"/>
      <c r="GL71" s="114"/>
      <c r="GM71" s="114"/>
      <c r="GN71" s="114"/>
      <c r="GO71" s="114"/>
      <c r="GP71" s="114"/>
      <c r="GQ71" s="114"/>
      <c r="GR71" s="114"/>
      <c r="GS71" s="114"/>
      <c r="GT71" s="114"/>
      <c r="GU71" s="114"/>
      <c r="GV71" s="114"/>
      <c r="GW71" s="114"/>
      <c r="GX71" s="114"/>
      <c r="GY71" s="114"/>
      <c r="GZ71" s="114"/>
      <c r="HA71" s="114"/>
      <c r="HB71" s="114"/>
      <c r="HC71" s="114"/>
      <c r="HD71" s="114"/>
      <c r="HE71" s="114"/>
      <c r="HF71" s="114"/>
      <c r="HG71" s="114"/>
      <c r="HH71" s="114"/>
      <c r="HI71" s="114"/>
      <c r="HJ71" s="114"/>
      <c r="HK71" s="114"/>
      <c r="HL71" s="114"/>
      <c r="HM71" s="114"/>
      <c r="HN71" s="114"/>
      <c r="HO71" s="114"/>
      <c r="HP71" s="114"/>
      <c r="HQ71" s="114"/>
      <c r="HR71" s="114"/>
      <c r="HS71" s="114"/>
      <c r="HT71" s="114"/>
      <c r="HU71" s="114"/>
      <c r="HV71" s="114"/>
      <c r="HW71" s="114"/>
      <c r="HX71" s="114"/>
      <c r="HY71" s="114"/>
      <c r="HZ71" s="114"/>
      <c r="IA71" s="114"/>
      <c r="IB71" s="114"/>
      <c r="IC71" s="114"/>
      <c r="ID71" s="114"/>
      <c r="IE71" s="114"/>
      <c r="IF71" s="114"/>
      <c r="IG71" s="114"/>
      <c r="IH71" s="114"/>
      <c r="II71" s="114"/>
      <c r="IJ71" s="114"/>
      <c r="IK71" s="114"/>
      <c r="IL71" s="114"/>
      <c r="IM71" s="114"/>
      <c r="IN71" s="114"/>
      <c r="IO71" s="114"/>
      <c r="IP71" s="114"/>
      <c r="IQ71" s="114"/>
      <c r="IR71" s="114"/>
      <c r="IS71" s="114"/>
      <c r="IT71" s="114"/>
      <c r="IU71" s="114"/>
      <c r="IV71" s="114"/>
    </row>
    <row r="72" spans="1:256" s="103" customFormat="1" ht="15.75">
      <c r="A72" s="94" t="s">
        <v>91</v>
      </c>
      <c r="B72" s="95" t="s">
        <v>92</v>
      </c>
      <c r="C72" s="104" t="s">
        <v>94</v>
      </c>
      <c r="D72" s="96"/>
      <c r="E72" s="96"/>
      <c r="F72" s="96"/>
      <c r="G72" s="97"/>
      <c r="H72" s="98"/>
      <c r="I72" s="99">
        <v>230</v>
      </c>
      <c r="J72" s="99"/>
      <c r="K72" s="100"/>
      <c r="L72" s="100"/>
      <c r="M72" s="101"/>
      <c r="N72" s="100"/>
      <c r="O72" s="100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  <c r="FG72" s="102"/>
      <c r="FH72" s="102"/>
      <c r="FI72" s="102"/>
      <c r="FJ72" s="102"/>
      <c r="FK72" s="102"/>
      <c r="FL72" s="102"/>
      <c r="FM72" s="102"/>
      <c r="FN72" s="102"/>
      <c r="FO72" s="102"/>
      <c r="FP72" s="102"/>
      <c r="FQ72" s="102"/>
      <c r="FR72" s="102"/>
      <c r="FS72" s="102"/>
      <c r="FT72" s="102"/>
      <c r="FU72" s="102"/>
      <c r="FV72" s="102"/>
      <c r="FW72" s="102"/>
      <c r="FX72" s="102"/>
      <c r="FY72" s="102"/>
      <c r="FZ72" s="102"/>
      <c r="GA72" s="102"/>
      <c r="GB72" s="102"/>
      <c r="GC72" s="102"/>
      <c r="GD72" s="102"/>
      <c r="GE72" s="102"/>
      <c r="GF72" s="102"/>
      <c r="GG72" s="102"/>
      <c r="GH72" s="102"/>
      <c r="GI72" s="102"/>
      <c r="GJ72" s="102"/>
      <c r="GK72" s="102"/>
      <c r="GL72" s="102"/>
      <c r="GM72" s="102"/>
      <c r="GN72" s="102"/>
      <c r="GO72" s="102"/>
      <c r="GP72" s="102"/>
      <c r="GQ72" s="102"/>
      <c r="GR72" s="102"/>
      <c r="GS72" s="102"/>
      <c r="GT72" s="102"/>
      <c r="GU72" s="102"/>
      <c r="GV72" s="102"/>
      <c r="GW72" s="102"/>
      <c r="GX72" s="102"/>
      <c r="GY72" s="102"/>
      <c r="GZ72" s="102"/>
      <c r="HA72" s="102"/>
      <c r="HB72" s="102"/>
      <c r="HC72" s="102"/>
      <c r="HD72" s="102"/>
      <c r="HE72" s="102"/>
      <c r="HF72" s="102"/>
      <c r="HG72" s="102"/>
      <c r="HH72" s="102"/>
      <c r="HI72" s="102"/>
      <c r="HJ72" s="102"/>
      <c r="HK72" s="102"/>
      <c r="HL72" s="102"/>
      <c r="HM72" s="102"/>
      <c r="HN72" s="102"/>
      <c r="HO72" s="102"/>
      <c r="HP72" s="102"/>
      <c r="HQ72" s="102"/>
      <c r="HR72" s="102"/>
      <c r="HS72" s="102"/>
      <c r="HT72" s="102"/>
      <c r="HU72" s="102"/>
      <c r="HV72" s="102"/>
      <c r="HW72" s="102"/>
      <c r="HX72" s="102"/>
      <c r="HY72" s="102"/>
      <c r="HZ72" s="102"/>
      <c r="IA72" s="102"/>
      <c r="IB72" s="102"/>
      <c r="IC72" s="102"/>
      <c r="ID72" s="102"/>
      <c r="IE72" s="102"/>
      <c r="IF72" s="102"/>
      <c r="IG72" s="102"/>
      <c r="IH72" s="102"/>
      <c r="II72" s="102"/>
      <c r="IJ72" s="102"/>
      <c r="IK72" s="102"/>
      <c r="IL72" s="102"/>
      <c r="IM72" s="102"/>
      <c r="IN72" s="102"/>
      <c r="IO72" s="102"/>
      <c r="IP72" s="102"/>
      <c r="IQ72" s="102"/>
      <c r="IR72" s="102"/>
      <c r="IS72" s="102"/>
      <c r="IT72" s="102"/>
      <c r="IU72" s="102"/>
      <c r="IV72" s="102"/>
    </row>
    <row r="73" spans="1:256" s="103" customFormat="1" ht="15.75">
      <c r="A73" s="94"/>
      <c r="B73" s="95" t="s">
        <v>93</v>
      </c>
      <c r="C73" s="104" t="s">
        <v>94</v>
      </c>
      <c r="D73" s="96"/>
      <c r="E73" s="96"/>
      <c r="F73" s="96"/>
      <c r="G73" s="97"/>
      <c r="H73" s="98"/>
      <c r="I73" s="99">
        <v>100</v>
      </c>
      <c r="J73" s="99"/>
      <c r="K73" s="100"/>
      <c r="L73" s="100"/>
      <c r="M73" s="101"/>
      <c r="N73" s="100"/>
      <c r="O73" s="100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  <c r="FI73" s="102"/>
      <c r="FJ73" s="102"/>
      <c r="FK73" s="102"/>
      <c r="FL73" s="102"/>
      <c r="FM73" s="102"/>
      <c r="FN73" s="102"/>
      <c r="FO73" s="102"/>
      <c r="FP73" s="102"/>
      <c r="FQ73" s="102"/>
      <c r="FR73" s="102"/>
      <c r="FS73" s="102"/>
      <c r="FT73" s="102"/>
      <c r="FU73" s="102"/>
      <c r="FV73" s="102"/>
      <c r="FW73" s="102"/>
      <c r="FX73" s="102"/>
      <c r="FY73" s="102"/>
      <c r="FZ73" s="102"/>
      <c r="GA73" s="102"/>
      <c r="GB73" s="102"/>
      <c r="GC73" s="102"/>
      <c r="GD73" s="102"/>
      <c r="GE73" s="102"/>
      <c r="GF73" s="102"/>
      <c r="GG73" s="102"/>
      <c r="GH73" s="102"/>
      <c r="GI73" s="102"/>
      <c r="GJ73" s="102"/>
      <c r="GK73" s="102"/>
      <c r="GL73" s="102"/>
      <c r="GM73" s="102"/>
      <c r="GN73" s="102"/>
      <c r="GO73" s="102"/>
      <c r="GP73" s="102"/>
      <c r="GQ73" s="102"/>
      <c r="GR73" s="102"/>
      <c r="GS73" s="102"/>
      <c r="GT73" s="102"/>
      <c r="GU73" s="102"/>
      <c r="GV73" s="102"/>
      <c r="GW73" s="102"/>
      <c r="GX73" s="102"/>
      <c r="GY73" s="102"/>
      <c r="GZ73" s="102"/>
      <c r="HA73" s="102"/>
      <c r="HB73" s="102"/>
      <c r="HC73" s="102"/>
      <c r="HD73" s="102"/>
      <c r="HE73" s="102"/>
      <c r="HF73" s="102"/>
      <c r="HG73" s="102"/>
      <c r="HH73" s="102"/>
      <c r="HI73" s="102"/>
      <c r="HJ73" s="102"/>
      <c r="HK73" s="102"/>
      <c r="HL73" s="102"/>
      <c r="HM73" s="102"/>
      <c r="HN73" s="102"/>
      <c r="HO73" s="102"/>
      <c r="HP73" s="102"/>
      <c r="HQ73" s="102"/>
      <c r="HR73" s="102"/>
      <c r="HS73" s="102"/>
      <c r="HT73" s="102"/>
      <c r="HU73" s="102"/>
      <c r="HV73" s="102"/>
      <c r="HW73" s="102"/>
      <c r="HX73" s="102"/>
      <c r="HY73" s="102"/>
      <c r="HZ73" s="102"/>
      <c r="IA73" s="102"/>
      <c r="IB73" s="102"/>
      <c r="IC73" s="102"/>
      <c r="ID73" s="102"/>
      <c r="IE73" s="102"/>
      <c r="IF73" s="102"/>
      <c r="IG73" s="102"/>
      <c r="IH73" s="102"/>
      <c r="II73" s="102"/>
      <c r="IJ73" s="102"/>
      <c r="IK73" s="102"/>
      <c r="IL73" s="102"/>
      <c r="IM73" s="102"/>
      <c r="IN73" s="102"/>
      <c r="IO73" s="102"/>
      <c r="IP73" s="102"/>
      <c r="IQ73" s="102"/>
      <c r="IR73" s="102"/>
      <c r="IS73" s="102"/>
      <c r="IT73" s="102"/>
      <c r="IU73" s="102"/>
      <c r="IV73" s="102"/>
    </row>
    <row r="74" spans="1:256" s="103" customFormat="1" ht="15.75">
      <c r="A74" s="94" t="s">
        <v>91</v>
      </c>
      <c r="B74" s="95" t="s">
        <v>95</v>
      </c>
      <c r="C74" s="104" t="s">
        <v>94</v>
      </c>
      <c r="D74" s="96"/>
      <c r="E74" s="96"/>
      <c r="F74" s="96"/>
      <c r="G74" s="97"/>
      <c r="H74" s="98"/>
      <c r="I74" s="99">
        <v>790</v>
      </c>
      <c r="J74" s="99"/>
      <c r="K74" s="100"/>
      <c r="L74" s="100"/>
      <c r="M74" s="101"/>
      <c r="N74" s="100"/>
      <c r="O74" s="100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  <c r="FH74" s="102"/>
      <c r="FI74" s="102"/>
      <c r="FJ74" s="102"/>
      <c r="FK74" s="102"/>
      <c r="FL74" s="102"/>
      <c r="FM74" s="102"/>
      <c r="FN74" s="102"/>
      <c r="FO74" s="102"/>
      <c r="FP74" s="102"/>
      <c r="FQ74" s="102"/>
      <c r="FR74" s="102"/>
      <c r="FS74" s="102"/>
      <c r="FT74" s="102"/>
      <c r="FU74" s="102"/>
      <c r="FV74" s="102"/>
      <c r="FW74" s="102"/>
      <c r="FX74" s="102"/>
      <c r="FY74" s="102"/>
      <c r="FZ74" s="102"/>
      <c r="GA74" s="102"/>
      <c r="GB74" s="102"/>
      <c r="GC74" s="102"/>
      <c r="GD74" s="102"/>
      <c r="GE74" s="102"/>
      <c r="GF74" s="102"/>
      <c r="GG74" s="102"/>
      <c r="GH74" s="102"/>
      <c r="GI74" s="102"/>
      <c r="GJ74" s="102"/>
      <c r="GK74" s="102"/>
      <c r="GL74" s="102"/>
      <c r="GM74" s="102"/>
      <c r="GN74" s="102"/>
      <c r="GO74" s="102"/>
      <c r="GP74" s="102"/>
      <c r="GQ74" s="102"/>
      <c r="GR74" s="102"/>
      <c r="GS74" s="102"/>
      <c r="GT74" s="102"/>
      <c r="GU74" s="102"/>
      <c r="GV74" s="102"/>
      <c r="GW74" s="102"/>
      <c r="GX74" s="102"/>
      <c r="GY74" s="102"/>
      <c r="GZ74" s="102"/>
      <c r="HA74" s="102"/>
      <c r="HB74" s="102"/>
      <c r="HC74" s="102"/>
      <c r="HD74" s="102"/>
      <c r="HE74" s="102"/>
      <c r="HF74" s="102"/>
      <c r="HG74" s="102"/>
      <c r="HH74" s="102"/>
      <c r="HI74" s="102"/>
      <c r="HJ74" s="102"/>
      <c r="HK74" s="102"/>
      <c r="HL74" s="102"/>
      <c r="HM74" s="102"/>
      <c r="HN74" s="102"/>
      <c r="HO74" s="102"/>
      <c r="HP74" s="102"/>
      <c r="HQ74" s="102"/>
      <c r="HR74" s="102"/>
      <c r="HS74" s="102"/>
      <c r="HT74" s="102"/>
      <c r="HU74" s="102"/>
      <c r="HV74" s="102"/>
      <c r="HW74" s="102"/>
      <c r="HX74" s="102"/>
      <c r="HY74" s="102"/>
      <c r="HZ74" s="102"/>
      <c r="IA74" s="102"/>
      <c r="IB74" s="102"/>
      <c r="IC74" s="102"/>
      <c r="ID74" s="102"/>
      <c r="IE74" s="102"/>
      <c r="IF74" s="102"/>
      <c r="IG74" s="102"/>
      <c r="IH74" s="102"/>
      <c r="II74" s="102"/>
      <c r="IJ74" s="102"/>
      <c r="IK74" s="102"/>
      <c r="IL74" s="102"/>
      <c r="IM74" s="102"/>
      <c r="IN74" s="102"/>
      <c r="IO74" s="102"/>
      <c r="IP74" s="102"/>
      <c r="IQ74" s="102"/>
      <c r="IR74" s="102"/>
      <c r="IS74" s="102"/>
      <c r="IT74" s="102"/>
      <c r="IU74" s="102"/>
      <c r="IV74" s="102"/>
    </row>
    <row r="75" spans="1:256" s="103" customFormat="1" ht="15.75">
      <c r="A75" s="94"/>
      <c r="B75" s="95" t="s">
        <v>93</v>
      </c>
      <c r="C75" s="104" t="s">
        <v>94</v>
      </c>
      <c r="D75" s="96"/>
      <c r="E75" s="96"/>
      <c r="F75" s="96"/>
      <c r="G75" s="97"/>
      <c r="H75" s="98"/>
      <c r="I75" s="99">
        <v>640</v>
      </c>
      <c r="J75" s="99"/>
      <c r="K75" s="100"/>
      <c r="L75" s="100"/>
      <c r="M75" s="101"/>
      <c r="N75" s="100"/>
      <c r="O75" s="100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  <c r="FG75" s="102"/>
      <c r="FH75" s="102"/>
      <c r="FI75" s="102"/>
      <c r="FJ75" s="102"/>
      <c r="FK75" s="102"/>
      <c r="FL75" s="102"/>
      <c r="FM75" s="102"/>
      <c r="FN75" s="102"/>
      <c r="FO75" s="102"/>
      <c r="FP75" s="102"/>
      <c r="FQ75" s="102"/>
      <c r="FR75" s="102"/>
      <c r="FS75" s="102"/>
      <c r="FT75" s="102"/>
      <c r="FU75" s="102"/>
      <c r="FV75" s="102"/>
      <c r="FW75" s="102"/>
      <c r="FX75" s="102"/>
      <c r="FY75" s="102"/>
      <c r="FZ75" s="102"/>
      <c r="GA75" s="102"/>
      <c r="GB75" s="102"/>
      <c r="GC75" s="102"/>
      <c r="GD75" s="102"/>
      <c r="GE75" s="102"/>
      <c r="GF75" s="102"/>
      <c r="GG75" s="102"/>
      <c r="GH75" s="102"/>
      <c r="GI75" s="102"/>
      <c r="GJ75" s="102"/>
      <c r="GK75" s="102"/>
      <c r="GL75" s="102"/>
      <c r="GM75" s="102"/>
      <c r="GN75" s="102"/>
      <c r="GO75" s="102"/>
      <c r="GP75" s="102"/>
      <c r="GQ75" s="102"/>
      <c r="GR75" s="102"/>
      <c r="GS75" s="102"/>
      <c r="GT75" s="102"/>
      <c r="GU75" s="102"/>
      <c r="GV75" s="102"/>
      <c r="GW75" s="102"/>
      <c r="GX75" s="102"/>
      <c r="GY75" s="102"/>
      <c r="GZ75" s="102"/>
      <c r="HA75" s="102"/>
      <c r="HB75" s="102"/>
      <c r="HC75" s="102"/>
      <c r="HD75" s="102"/>
      <c r="HE75" s="102"/>
      <c r="HF75" s="102"/>
      <c r="HG75" s="102"/>
      <c r="HH75" s="102"/>
      <c r="HI75" s="102"/>
      <c r="HJ75" s="102"/>
      <c r="HK75" s="102"/>
      <c r="HL75" s="102"/>
      <c r="HM75" s="102"/>
      <c r="HN75" s="102"/>
      <c r="HO75" s="102"/>
      <c r="HP75" s="102"/>
      <c r="HQ75" s="102"/>
      <c r="HR75" s="102"/>
      <c r="HS75" s="102"/>
      <c r="HT75" s="102"/>
      <c r="HU75" s="102"/>
      <c r="HV75" s="102"/>
      <c r="HW75" s="102"/>
      <c r="HX75" s="102"/>
      <c r="HY75" s="102"/>
      <c r="HZ75" s="102"/>
      <c r="IA75" s="102"/>
      <c r="IB75" s="102"/>
      <c r="IC75" s="102"/>
      <c r="ID75" s="102"/>
      <c r="IE75" s="102"/>
      <c r="IF75" s="102"/>
      <c r="IG75" s="102"/>
      <c r="IH75" s="102"/>
      <c r="II75" s="102"/>
      <c r="IJ75" s="102"/>
      <c r="IK75" s="102"/>
      <c r="IL75" s="102"/>
      <c r="IM75" s="102"/>
      <c r="IN75" s="102"/>
      <c r="IO75" s="102"/>
      <c r="IP75" s="102"/>
      <c r="IQ75" s="102"/>
      <c r="IR75" s="102"/>
      <c r="IS75" s="102"/>
      <c r="IT75" s="102"/>
      <c r="IU75" s="102"/>
      <c r="IV75" s="102"/>
    </row>
    <row r="76" spans="1:256" s="115" customFormat="1" ht="15.75">
      <c r="A76" s="105" t="s">
        <v>47</v>
      </c>
      <c r="B76" s="106" t="s">
        <v>87</v>
      </c>
      <c r="C76" s="107" t="s">
        <v>94</v>
      </c>
      <c r="D76" s="108"/>
      <c r="E76" s="108"/>
      <c r="F76" s="108"/>
      <c r="G76" s="109"/>
      <c r="H76" s="110"/>
      <c r="I76" s="111">
        <f>SUM(I77:I79)</f>
        <v>1650</v>
      </c>
      <c r="J76" s="111"/>
      <c r="K76" s="112"/>
      <c r="L76" s="112"/>
      <c r="M76" s="113"/>
      <c r="N76" s="112"/>
      <c r="O76" s="112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14"/>
      <c r="ED76" s="114"/>
      <c r="EE76" s="114"/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14"/>
      <c r="FM76" s="114"/>
      <c r="FN76" s="114"/>
      <c r="FO76" s="114"/>
      <c r="FP76" s="114"/>
      <c r="FQ76" s="114"/>
      <c r="FR76" s="114"/>
      <c r="FS76" s="114"/>
      <c r="FT76" s="114"/>
      <c r="FU76" s="114"/>
      <c r="FV76" s="114"/>
      <c r="FW76" s="114"/>
      <c r="FX76" s="114"/>
      <c r="FY76" s="114"/>
      <c r="FZ76" s="114"/>
      <c r="GA76" s="114"/>
      <c r="GB76" s="114"/>
      <c r="GC76" s="114"/>
      <c r="GD76" s="114"/>
      <c r="GE76" s="114"/>
      <c r="GF76" s="114"/>
      <c r="GG76" s="114"/>
      <c r="GH76" s="114"/>
      <c r="GI76" s="114"/>
      <c r="GJ76" s="114"/>
      <c r="GK76" s="114"/>
      <c r="GL76" s="114"/>
      <c r="GM76" s="114"/>
      <c r="GN76" s="114"/>
      <c r="GO76" s="114"/>
      <c r="GP76" s="114"/>
      <c r="GQ76" s="114"/>
      <c r="GR76" s="114"/>
      <c r="GS76" s="114"/>
      <c r="GT76" s="114"/>
      <c r="GU76" s="114"/>
      <c r="GV76" s="114"/>
      <c r="GW76" s="114"/>
      <c r="GX76" s="114"/>
      <c r="GY76" s="114"/>
      <c r="GZ76" s="114"/>
      <c r="HA76" s="114"/>
      <c r="HB76" s="114"/>
      <c r="HC76" s="114"/>
      <c r="HD76" s="114"/>
      <c r="HE76" s="114"/>
      <c r="HF76" s="114"/>
      <c r="HG76" s="114"/>
      <c r="HH76" s="114"/>
      <c r="HI76" s="114"/>
      <c r="HJ76" s="114"/>
      <c r="HK76" s="114"/>
      <c r="HL76" s="114"/>
      <c r="HM76" s="114"/>
      <c r="HN76" s="114"/>
      <c r="HO76" s="114"/>
      <c r="HP76" s="114"/>
      <c r="HQ76" s="114"/>
      <c r="HR76" s="114"/>
      <c r="HS76" s="114"/>
      <c r="HT76" s="114"/>
      <c r="HU76" s="114"/>
      <c r="HV76" s="114"/>
      <c r="HW76" s="114"/>
      <c r="HX76" s="114"/>
      <c r="HY76" s="114"/>
      <c r="HZ76" s="114"/>
      <c r="IA76" s="114"/>
      <c r="IB76" s="114"/>
      <c r="IC76" s="114"/>
      <c r="ID76" s="114"/>
      <c r="IE76" s="114"/>
      <c r="IF76" s="114"/>
      <c r="IG76" s="114"/>
      <c r="IH76" s="114"/>
      <c r="II76" s="114"/>
      <c r="IJ76" s="114"/>
      <c r="IK76" s="114"/>
      <c r="IL76" s="114"/>
      <c r="IM76" s="114"/>
      <c r="IN76" s="114"/>
      <c r="IO76" s="114"/>
      <c r="IP76" s="114"/>
      <c r="IQ76" s="114"/>
      <c r="IR76" s="114"/>
      <c r="IS76" s="114"/>
      <c r="IT76" s="114"/>
      <c r="IU76" s="114"/>
      <c r="IV76" s="114"/>
    </row>
    <row r="77" spans="1:256" s="103" customFormat="1" ht="15.75">
      <c r="A77" s="94" t="s">
        <v>75</v>
      </c>
      <c r="B77" s="95" t="s">
        <v>96</v>
      </c>
      <c r="C77" s="104" t="s">
        <v>94</v>
      </c>
      <c r="D77" s="96"/>
      <c r="E77" s="96"/>
      <c r="F77" s="96"/>
      <c r="G77" s="97"/>
      <c r="H77" s="98"/>
      <c r="I77" s="99">
        <v>1100</v>
      </c>
      <c r="J77" s="99"/>
      <c r="K77" s="100"/>
      <c r="L77" s="100"/>
      <c r="M77" s="101"/>
      <c r="N77" s="100"/>
      <c r="O77" s="100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2"/>
      <c r="FX77" s="102"/>
      <c r="FY77" s="102"/>
      <c r="FZ77" s="102"/>
      <c r="GA77" s="102"/>
      <c r="GB77" s="102"/>
      <c r="GC77" s="102"/>
      <c r="GD77" s="102"/>
      <c r="GE77" s="102"/>
      <c r="GF77" s="102"/>
      <c r="GG77" s="102"/>
      <c r="GH77" s="102"/>
      <c r="GI77" s="102"/>
      <c r="GJ77" s="102"/>
      <c r="GK77" s="102"/>
      <c r="GL77" s="102"/>
      <c r="GM77" s="102"/>
      <c r="GN77" s="102"/>
      <c r="GO77" s="102"/>
      <c r="GP77" s="102"/>
      <c r="GQ77" s="102"/>
      <c r="GR77" s="102"/>
      <c r="GS77" s="102"/>
      <c r="GT77" s="102"/>
      <c r="GU77" s="102"/>
      <c r="GV77" s="102"/>
      <c r="GW77" s="102"/>
      <c r="GX77" s="102"/>
      <c r="GY77" s="102"/>
      <c r="GZ77" s="102"/>
      <c r="HA77" s="102"/>
      <c r="HB77" s="102"/>
      <c r="HC77" s="102"/>
      <c r="HD77" s="102"/>
      <c r="HE77" s="102"/>
      <c r="HF77" s="102"/>
      <c r="HG77" s="102"/>
      <c r="HH77" s="102"/>
      <c r="HI77" s="102"/>
      <c r="HJ77" s="102"/>
      <c r="HK77" s="102"/>
      <c r="HL77" s="102"/>
      <c r="HM77" s="102"/>
      <c r="HN77" s="102"/>
      <c r="HO77" s="102"/>
      <c r="HP77" s="102"/>
      <c r="HQ77" s="102"/>
      <c r="HR77" s="102"/>
      <c r="HS77" s="102"/>
      <c r="HT77" s="102"/>
      <c r="HU77" s="102"/>
      <c r="HV77" s="102"/>
      <c r="HW77" s="102"/>
      <c r="HX77" s="102"/>
      <c r="HY77" s="102"/>
      <c r="HZ77" s="102"/>
      <c r="IA77" s="102"/>
      <c r="IB77" s="102"/>
      <c r="IC77" s="102"/>
      <c r="ID77" s="102"/>
      <c r="IE77" s="102"/>
      <c r="IF77" s="102"/>
      <c r="IG77" s="102"/>
      <c r="IH77" s="102"/>
      <c r="II77" s="102"/>
      <c r="IJ77" s="102"/>
      <c r="IK77" s="102"/>
      <c r="IL77" s="102"/>
      <c r="IM77" s="102"/>
      <c r="IN77" s="102"/>
      <c r="IO77" s="102"/>
      <c r="IP77" s="102"/>
      <c r="IQ77" s="102"/>
      <c r="IR77" s="102"/>
      <c r="IS77" s="102"/>
      <c r="IT77" s="102"/>
      <c r="IU77" s="102"/>
      <c r="IV77" s="102"/>
    </row>
    <row r="78" spans="1:256" s="103" customFormat="1" ht="15.75">
      <c r="A78" s="94" t="s">
        <v>75</v>
      </c>
      <c r="B78" s="95" t="s">
        <v>97</v>
      </c>
      <c r="C78" s="104" t="s">
        <v>94</v>
      </c>
      <c r="D78" s="96"/>
      <c r="E78" s="96"/>
      <c r="F78" s="96"/>
      <c r="G78" s="97"/>
      <c r="H78" s="98"/>
      <c r="I78" s="99">
        <v>550</v>
      </c>
      <c r="J78" s="99"/>
      <c r="K78" s="100"/>
      <c r="L78" s="100"/>
      <c r="M78" s="101"/>
      <c r="N78" s="100"/>
      <c r="O78" s="100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2"/>
      <c r="FX78" s="102"/>
      <c r="FY78" s="102"/>
      <c r="FZ78" s="102"/>
      <c r="GA78" s="102"/>
      <c r="GB78" s="102"/>
      <c r="GC78" s="102"/>
      <c r="GD78" s="102"/>
      <c r="GE78" s="102"/>
      <c r="GF78" s="102"/>
      <c r="GG78" s="102"/>
      <c r="GH78" s="102"/>
      <c r="GI78" s="102"/>
      <c r="GJ78" s="102"/>
      <c r="GK78" s="102"/>
      <c r="GL78" s="102"/>
      <c r="GM78" s="102"/>
      <c r="GN78" s="102"/>
      <c r="GO78" s="102"/>
      <c r="GP78" s="102"/>
      <c r="GQ78" s="102"/>
      <c r="GR78" s="102"/>
      <c r="GS78" s="102"/>
      <c r="GT78" s="102"/>
      <c r="GU78" s="102"/>
      <c r="GV78" s="102"/>
      <c r="GW78" s="102"/>
      <c r="GX78" s="102"/>
      <c r="GY78" s="102"/>
      <c r="GZ78" s="102"/>
      <c r="HA78" s="102"/>
      <c r="HB78" s="102"/>
      <c r="HC78" s="102"/>
      <c r="HD78" s="102"/>
      <c r="HE78" s="102"/>
      <c r="HF78" s="102"/>
      <c r="HG78" s="102"/>
      <c r="HH78" s="102"/>
      <c r="HI78" s="102"/>
      <c r="HJ78" s="102"/>
      <c r="HK78" s="102"/>
      <c r="HL78" s="102"/>
      <c r="HM78" s="102"/>
      <c r="HN78" s="102"/>
      <c r="HO78" s="102"/>
      <c r="HP78" s="102"/>
      <c r="HQ78" s="102"/>
      <c r="HR78" s="102"/>
      <c r="HS78" s="102"/>
      <c r="HT78" s="102"/>
      <c r="HU78" s="102"/>
      <c r="HV78" s="102"/>
      <c r="HW78" s="102"/>
      <c r="HX78" s="102"/>
      <c r="HY78" s="102"/>
      <c r="HZ78" s="102"/>
      <c r="IA78" s="102"/>
      <c r="IB78" s="102"/>
      <c r="IC78" s="102"/>
      <c r="ID78" s="102"/>
      <c r="IE78" s="102"/>
      <c r="IF78" s="102"/>
      <c r="IG78" s="102"/>
      <c r="IH78" s="102"/>
      <c r="II78" s="102"/>
      <c r="IJ78" s="102"/>
      <c r="IK78" s="102"/>
      <c r="IL78" s="102"/>
      <c r="IM78" s="102"/>
      <c r="IN78" s="102"/>
      <c r="IO78" s="102"/>
      <c r="IP78" s="102"/>
      <c r="IQ78" s="102"/>
      <c r="IR78" s="102"/>
      <c r="IS78" s="102"/>
      <c r="IT78" s="102"/>
      <c r="IU78" s="102"/>
      <c r="IV78" s="102"/>
    </row>
    <row r="79" spans="1:256" s="103" customFormat="1" ht="15.75">
      <c r="A79" s="94" t="s">
        <v>75</v>
      </c>
      <c r="B79" s="95" t="s">
        <v>98</v>
      </c>
      <c r="C79" s="104" t="s">
        <v>94</v>
      </c>
      <c r="D79" s="96"/>
      <c r="E79" s="96"/>
      <c r="F79" s="96"/>
      <c r="G79" s="97"/>
      <c r="H79" s="98"/>
      <c r="I79" s="99"/>
      <c r="J79" s="99"/>
      <c r="K79" s="100"/>
      <c r="L79" s="100"/>
      <c r="M79" s="101"/>
      <c r="N79" s="100"/>
      <c r="O79" s="100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  <c r="DX79" s="102"/>
      <c r="DY79" s="102"/>
      <c r="DZ79" s="102"/>
      <c r="EA79" s="102"/>
      <c r="EB79" s="102"/>
      <c r="EC79" s="102"/>
      <c r="ED79" s="102"/>
      <c r="EE79" s="102"/>
      <c r="EF79" s="102"/>
      <c r="EG79" s="102"/>
      <c r="EH79" s="102"/>
      <c r="EI79" s="102"/>
      <c r="EJ79" s="102"/>
      <c r="EK79" s="102"/>
      <c r="EL79" s="102"/>
      <c r="EM79" s="102"/>
      <c r="EN79" s="102"/>
      <c r="EO79" s="102"/>
      <c r="EP79" s="102"/>
      <c r="EQ79" s="102"/>
      <c r="ER79" s="102"/>
      <c r="ES79" s="102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02"/>
      <c r="FF79" s="102"/>
      <c r="FG79" s="102"/>
      <c r="FH79" s="102"/>
      <c r="FI79" s="102"/>
      <c r="FJ79" s="102"/>
      <c r="FK79" s="102"/>
      <c r="FL79" s="102"/>
      <c r="FM79" s="102"/>
      <c r="FN79" s="102"/>
      <c r="FO79" s="102"/>
      <c r="FP79" s="102"/>
      <c r="FQ79" s="102"/>
      <c r="FR79" s="102"/>
      <c r="FS79" s="102"/>
      <c r="FT79" s="102"/>
      <c r="FU79" s="102"/>
      <c r="FV79" s="102"/>
      <c r="FW79" s="102"/>
      <c r="FX79" s="102"/>
      <c r="FY79" s="102"/>
      <c r="FZ79" s="102"/>
      <c r="GA79" s="102"/>
      <c r="GB79" s="102"/>
      <c r="GC79" s="102"/>
      <c r="GD79" s="102"/>
      <c r="GE79" s="102"/>
      <c r="GF79" s="102"/>
      <c r="GG79" s="102"/>
      <c r="GH79" s="102"/>
      <c r="GI79" s="102"/>
      <c r="GJ79" s="102"/>
      <c r="GK79" s="102"/>
      <c r="GL79" s="102"/>
      <c r="GM79" s="102"/>
      <c r="GN79" s="102"/>
      <c r="GO79" s="102"/>
      <c r="GP79" s="102"/>
      <c r="GQ79" s="102"/>
      <c r="GR79" s="102"/>
      <c r="GS79" s="102"/>
      <c r="GT79" s="102"/>
      <c r="GU79" s="102"/>
      <c r="GV79" s="102"/>
      <c r="GW79" s="102"/>
      <c r="GX79" s="102"/>
      <c r="GY79" s="102"/>
      <c r="GZ79" s="102"/>
      <c r="HA79" s="102"/>
      <c r="HB79" s="102"/>
      <c r="HC79" s="102"/>
      <c r="HD79" s="102"/>
      <c r="HE79" s="102"/>
      <c r="HF79" s="102"/>
      <c r="HG79" s="102"/>
      <c r="HH79" s="102"/>
      <c r="HI79" s="102"/>
      <c r="HJ79" s="102"/>
      <c r="HK79" s="102"/>
      <c r="HL79" s="102"/>
      <c r="HM79" s="102"/>
      <c r="HN79" s="102"/>
      <c r="HO79" s="102"/>
      <c r="HP79" s="102"/>
      <c r="HQ79" s="102"/>
      <c r="HR79" s="102"/>
      <c r="HS79" s="102"/>
      <c r="HT79" s="102"/>
      <c r="HU79" s="102"/>
      <c r="HV79" s="102"/>
      <c r="HW79" s="102"/>
      <c r="HX79" s="102"/>
      <c r="HY79" s="102"/>
      <c r="HZ79" s="102"/>
      <c r="IA79" s="102"/>
      <c r="IB79" s="102"/>
      <c r="IC79" s="102"/>
      <c r="ID79" s="102"/>
      <c r="IE79" s="102"/>
      <c r="IF79" s="102"/>
      <c r="IG79" s="102"/>
      <c r="IH79" s="102"/>
      <c r="II79" s="102"/>
      <c r="IJ79" s="102"/>
      <c r="IK79" s="102"/>
      <c r="IL79" s="102"/>
      <c r="IM79" s="102"/>
      <c r="IN79" s="102"/>
      <c r="IO79" s="102"/>
      <c r="IP79" s="102"/>
      <c r="IQ79" s="102"/>
      <c r="IR79" s="102"/>
      <c r="IS79" s="102"/>
      <c r="IT79" s="102"/>
      <c r="IU79" s="102"/>
      <c r="IV79" s="102"/>
    </row>
    <row r="80" spans="1:256" s="16" customFormat="1" ht="31.5">
      <c r="A80" s="82" t="s">
        <v>101</v>
      </c>
      <c r="B80" s="4" t="s">
        <v>89</v>
      </c>
      <c r="C80" s="85" t="s">
        <v>76</v>
      </c>
      <c r="D80" s="83"/>
      <c r="E80" s="83"/>
      <c r="F80" s="83"/>
      <c r="G80" s="83"/>
      <c r="H80" s="83"/>
      <c r="I80" s="84">
        <f>+I81+I86+I90</f>
        <v>2870</v>
      </c>
      <c r="J80" s="84"/>
      <c r="K80" s="70"/>
      <c r="L80" s="70"/>
      <c r="M80" s="70"/>
      <c r="N80" s="70"/>
      <c r="O80" s="70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  <c r="IV80" s="71"/>
    </row>
    <row r="81" spans="1:256" s="115" customFormat="1" ht="15.75">
      <c r="A81" s="105" t="s">
        <v>38</v>
      </c>
      <c r="B81" s="106" t="s">
        <v>86</v>
      </c>
      <c r="C81" s="107" t="s">
        <v>94</v>
      </c>
      <c r="D81" s="108"/>
      <c r="E81" s="108"/>
      <c r="F81" s="108"/>
      <c r="G81" s="109"/>
      <c r="H81" s="110"/>
      <c r="I81" s="111">
        <f>I82+I84</f>
        <v>1020</v>
      </c>
      <c r="J81" s="111"/>
      <c r="K81" s="112"/>
      <c r="L81" s="112"/>
      <c r="M81" s="113"/>
      <c r="N81" s="112"/>
      <c r="O81" s="112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4"/>
      <c r="FK81" s="114"/>
      <c r="FL81" s="114"/>
      <c r="FM81" s="114"/>
      <c r="FN81" s="114"/>
      <c r="FO81" s="114"/>
      <c r="FP81" s="114"/>
      <c r="FQ81" s="114"/>
      <c r="FR81" s="114"/>
      <c r="FS81" s="114"/>
      <c r="FT81" s="114"/>
      <c r="FU81" s="114"/>
      <c r="FV81" s="114"/>
      <c r="FW81" s="114"/>
      <c r="FX81" s="114"/>
      <c r="FY81" s="114"/>
      <c r="FZ81" s="114"/>
      <c r="GA81" s="114"/>
      <c r="GB81" s="114"/>
      <c r="GC81" s="114"/>
      <c r="GD81" s="114"/>
      <c r="GE81" s="114"/>
      <c r="GF81" s="114"/>
      <c r="GG81" s="114"/>
      <c r="GH81" s="114"/>
      <c r="GI81" s="114"/>
      <c r="GJ81" s="114"/>
      <c r="GK81" s="114"/>
      <c r="GL81" s="114"/>
      <c r="GM81" s="114"/>
      <c r="GN81" s="114"/>
      <c r="GO81" s="114"/>
      <c r="GP81" s="114"/>
      <c r="GQ81" s="114"/>
      <c r="GR81" s="114"/>
      <c r="GS81" s="114"/>
      <c r="GT81" s="114"/>
      <c r="GU81" s="114"/>
      <c r="GV81" s="114"/>
      <c r="GW81" s="114"/>
      <c r="GX81" s="114"/>
      <c r="GY81" s="114"/>
      <c r="GZ81" s="114"/>
      <c r="HA81" s="114"/>
      <c r="HB81" s="114"/>
      <c r="HC81" s="114"/>
      <c r="HD81" s="114"/>
      <c r="HE81" s="114"/>
      <c r="HF81" s="114"/>
      <c r="HG81" s="114"/>
      <c r="HH81" s="114"/>
      <c r="HI81" s="114"/>
      <c r="HJ81" s="114"/>
      <c r="HK81" s="114"/>
      <c r="HL81" s="114"/>
      <c r="HM81" s="114"/>
      <c r="HN81" s="114"/>
      <c r="HO81" s="114"/>
      <c r="HP81" s="114"/>
      <c r="HQ81" s="114"/>
      <c r="HR81" s="114"/>
      <c r="HS81" s="114"/>
      <c r="HT81" s="114"/>
      <c r="HU81" s="114"/>
      <c r="HV81" s="114"/>
      <c r="HW81" s="114"/>
      <c r="HX81" s="114"/>
      <c r="HY81" s="114"/>
      <c r="HZ81" s="114"/>
      <c r="IA81" s="114"/>
      <c r="IB81" s="114"/>
      <c r="IC81" s="114"/>
      <c r="ID81" s="114"/>
      <c r="IE81" s="114"/>
      <c r="IF81" s="114"/>
      <c r="IG81" s="114"/>
      <c r="IH81" s="114"/>
      <c r="II81" s="114"/>
      <c r="IJ81" s="114"/>
      <c r="IK81" s="114"/>
      <c r="IL81" s="114"/>
      <c r="IM81" s="114"/>
      <c r="IN81" s="114"/>
      <c r="IO81" s="114"/>
      <c r="IP81" s="114"/>
      <c r="IQ81" s="114"/>
      <c r="IR81" s="114"/>
      <c r="IS81" s="114"/>
      <c r="IT81" s="114"/>
      <c r="IU81" s="114"/>
      <c r="IV81" s="114"/>
    </row>
    <row r="82" spans="1:256" s="103" customFormat="1" ht="15.75">
      <c r="A82" s="94" t="s">
        <v>91</v>
      </c>
      <c r="B82" s="95" t="s">
        <v>92</v>
      </c>
      <c r="C82" s="104" t="s">
        <v>94</v>
      </c>
      <c r="D82" s="96"/>
      <c r="E82" s="96"/>
      <c r="F82" s="96"/>
      <c r="G82" s="97"/>
      <c r="H82" s="98"/>
      <c r="I82" s="99">
        <v>230</v>
      </c>
      <c r="J82" s="99"/>
      <c r="K82" s="100"/>
      <c r="L82" s="100"/>
      <c r="M82" s="101"/>
      <c r="N82" s="100"/>
      <c r="O82" s="100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  <c r="FE82" s="102"/>
      <c r="FF82" s="102"/>
      <c r="FG82" s="102"/>
      <c r="FH82" s="102"/>
      <c r="FI82" s="102"/>
      <c r="FJ82" s="102"/>
      <c r="FK82" s="102"/>
      <c r="FL82" s="102"/>
      <c r="FM82" s="102"/>
      <c r="FN82" s="102"/>
      <c r="FO82" s="102"/>
      <c r="FP82" s="102"/>
      <c r="FQ82" s="102"/>
      <c r="FR82" s="102"/>
      <c r="FS82" s="102"/>
      <c r="FT82" s="102"/>
      <c r="FU82" s="102"/>
      <c r="FV82" s="102"/>
      <c r="FW82" s="102"/>
      <c r="FX82" s="102"/>
      <c r="FY82" s="102"/>
      <c r="FZ82" s="102"/>
      <c r="GA82" s="102"/>
      <c r="GB82" s="102"/>
      <c r="GC82" s="102"/>
      <c r="GD82" s="102"/>
      <c r="GE82" s="102"/>
      <c r="GF82" s="102"/>
      <c r="GG82" s="102"/>
      <c r="GH82" s="102"/>
      <c r="GI82" s="102"/>
      <c r="GJ82" s="102"/>
      <c r="GK82" s="102"/>
      <c r="GL82" s="102"/>
      <c r="GM82" s="102"/>
      <c r="GN82" s="102"/>
      <c r="GO82" s="102"/>
      <c r="GP82" s="102"/>
      <c r="GQ82" s="102"/>
      <c r="GR82" s="102"/>
      <c r="GS82" s="102"/>
      <c r="GT82" s="102"/>
      <c r="GU82" s="102"/>
      <c r="GV82" s="102"/>
      <c r="GW82" s="102"/>
      <c r="GX82" s="102"/>
      <c r="GY82" s="102"/>
      <c r="GZ82" s="102"/>
      <c r="HA82" s="102"/>
      <c r="HB82" s="102"/>
      <c r="HC82" s="102"/>
      <c r="HD82" s="102"/>
      <c r="HE82" s="102"/>
      <c r="HF82" s="102"/>
      <c r="HG82" s="102"/>
      <c r="HH82" s="102"/>
      <c r="HI82" s="102"/>
      <c r="HJ82" s="102"/>
      <c r="HK82" s="102"/>
      <c r="HL82" s="102"/>
      <c r="HM82" s="102"/>
      <c r="HN82" s="102"/>
      <c r="HO82" s="102"/>
      <c r="HP82" s="102"/>
      <c r="HQ82" s="102"/>
      <c r="HR82" s="102"/>
      <c r="HS82" s="102"/>
      <c r="HT82" s="102"/>
      <c r="HU82" s="102"/>
      <c r="HV82" s="102"/>
      <c r="HW82" s="102"/>
      <c r="HX82" s="102"/>
      <c r="HY82" s="102"/>
      <c r="HZ82" s="102"/>
      <c r="IA82" s="102"/>
      <c r="IB82" s="102"/>
      <c r="IC82" s="102"/>
      <c r="ID82" s="102"/>
      <c r="IE82" s="102"/>
      <c r="IF82" s="102"/>
      <c r="IG82" s="102"/>
      <c r="IH82" s="102"/>
      <c r="II82" s="102"/>
      <c r="IJ82" s="102"/>
      <c r="IK82" s="102"/>
      <c r="IL82" s="102"/>
      <c r="IM82" s="102"/>
      <c r="IN82" s="102"/>
      <c r="IO82" s="102"/>
      <c r="IP82" s="102"/>
      <c r="IQ82" s="102"/>
      <c r="IR82" s="102"/>
      <c r="IS82" s="102"/>
      <c r="IT82" s="102"/>
      <c r="IU82" s="102"/>
      <c r="IV82" s="102"/>
    </row>
    <row r="83" spans="1:256" s="103" customFormat="1" ht="15.75">
      <c r="A83" s="94"/>
      <c r="B83" s="95" t="s">
        <v>93</v>
      </c>
      <c r="C83" s="104" t="s">
        <v>94</v>
      </c>
      <c r="D83" s="96"/>
      <c r="E83" s="96"/>
      <c r="F83" s="96"/>
      <c r="G83" s="97"/>
      <c r="H83" s="98"/>
      <c r="I83" s="99">
        <v>100</v>
      </c>
      <c r="J83" s="99"/>
      <c r="K83" s="100"/>
      <c r="L83" s="100"/>
      <c r="M83" s="101"/>
      <c r="N83" s="100"/>
      <c r="O83" s="100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02"/>
      <c r="FF83" s="102"/>
      <c r="FG83" s="102"/>
      <c r="FH83" s="102"/>
      <c r="FI83" s="102"/>
      <c r="FJ83" s="102"/>
      <c r="FK83" s="102"/>
      <c r="FL83" s="102"/>
      <c r="FM83" s="102"/>
      <c r="FN83" s="102"/>
      <c r="FO83" s="102"/>
      <c r="FP83" s="102"/>
      <c r="FQ83" s="102"/>
      <c r="FR83" s="102"/>
      <c r="FS83" s="102"/>
      <c r="FT83" s="102"/>
      <c r="FU83" s="102"/>
      <c r="FV83" s="102"/>
      <c r="FW83" s="102"/>
      <c r="FX83" s="102"/>
      <c r="FY83" s="102"/>
      <c r="FZ83" s="102"/>
      <c r="GA83" s="102"/>
      <c r="GB83" s="102"/>
      <c r="GC83" s="102"/>
      <c r="GD83" s="102"/>
      <c r="GE83" s="102"/>
      <c r="GF83" s="102"/>
      <c r="GG83" s="102"/>
      <c r="GH83" s="102"/>
      <c r="GI83" s="102"/>
      <c r="GJ83" s="102"/>
      <c r="GK83" s="102"/>
      <c r="GL83" s="102"/>
      <c r="GM83" s="102"/>
      <c r="GN83" s="102"/>
      <c r="GO83" s="102"/>
      <c r="GP83" s="102"/>
      <c r="GQ83" s="102"/>
      <c r="GR83" s="102"/>
      <c r="GS83" s="102"/>
      <c r="GT83" s="102"/>
      <c r="GU83" s="102"/>
      <c r="GV83" s="102"/>
      <c r="GW83" s="102"/>
      <c r="GX83" s="102"/>
      <c r="GY83" s="102"/>
      <c r="GZ83" s="102"/>
      <c r="HA83" s="102"/>
      <c r="HB83" s="102"/>
      <c r="HC83" s="102"/>
      <c r="HD83" s="102"/>
      <c r="HE83" s="102"/>
      <c r="HF83" s="102"/>
      <c r="HG83" s="102"/>
      <c r="HH83" s="102"/>
      <c r="HI83" s="102"/>
      <c r="HJ83" s="102"/>
      <c r="HK83" s="102"/>
      <c r="HL83" s="102"/>
      <c r="HM83" s="102"/>
      <c r="HN83" s="102"/>
      <c r="HO83" s="102"/>
      <c r="HP83" s="102"/>
      <c r="HQ83" s="102"/>
      <c r="HR83" s="102"/>
      <c r="HS83" s="102"/>
      <c r="HT83" s="102"/>
      <c r="HU83" s="102"/>
      <c r="HV83" s="102"/>
      <c r="HW83" s="102"/>
      <c r="HX83" s="102"/>
      <c r="HY83" s="102"/>
      <c r="HZ83" s="102"/>
      <c r="IA83" s="102"/>
      <c r="IB83" s="102"/>
      <c r="IC83" s="102"/>
      <c r="ID83" s="102"/>
      <c r="IE83" s="102"/>
      <c r="IF83" s="102"/>
      <c r="IG83" s="102"/>
      <c r="IH83" s="102"/>
      <c r="II83" s="102"/>
      <c r="IJ83" s="102"/>
      <c r="IK83" s="102"/>
      <c r="IL83" s="102"/>
      <c r="IM83" s="102"/>
      <c r="IN83" s="102"/>
      <c r="IO83" s="102"/>
      <c r="IP83" s="102"/>
      <c r="IQ83" s="102"/>
      <c r="IR83" s="102"/>
      <c r="IS83" s="102"/>
      <c r="IT83" s="102"/>
      <c r="IU83" s="102"/>
      <c r="IV83" s="102"/>
    </row>
    <row r="84" spans="1:256" s="103" customFormat="1" ht="15.75">
      <c r="A84" s="94" t="s">
        <v>91</v>
      </c>
      <c r="B84" s="95" t="s">
        <v>95</v>
      </c>
      <c r="C84" s="104" t="s">
        <v>94</v>
      </c>
      <c r="D84" s="96"/>
      <c r="E84" s="96"/>
      <c r="F84" s="96"/>
      <c r="G84" s="97"/>
      <c r="H84" s="98"/>
      <c r="I84" s="99">
        <v>790</v>
      </c>
      <c r="J84" s="99"/>
      <c r="K84" s="100"/>
      <c r="L84" s="100"/>
      <c r="M84" s="101"/>
      <c r="N84" s="100"/>
      <c r="O84" s="100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02"/>
      <c r="FF84" s="102"/>
      <c r="FG84" s="102"/>
      <c r="FH84" s="102"/>
      <c r="FI84" s="102"/>
      <c r="FJ84" s="102"/>
      <c r="FK84" s="102"/>
      <c r="FL84" s="102"/>
      <c r="FM84" s="102"/>
      <c r="FN84" s="102"/>
      <c r="FO84" s="102"/>
      <c r="FP84" s="102"/>
      <c r="FQ84" s="102"/>
      <c r="FR84" s="102"/>
      <c r="FS84" s="102"/>
      <c r="FT84" s="102"/>
      <c r="FU84" s="102"/>
      <c r="FV84" s="102"/>
      <c r="FW84" s="102"/>
      <c r="FX84" s="102"/>
      <c r="FY84" s="102"/>
      <c r="FZ84" s="102"/>
      <c r="GA84" s="102"/>
      <c r="GB84" s="102"/>
      <c r="GC84" s="102"/>
      <c r="GD84" s="102"/>
      <c r="GE84" s="102"/>
      <c r="GF84" s="102"/>
      <c r="GG84" s="102"/>
      <c r="GH84" s="102"/>
      <c r="GI84" s="102"/>
      <c r="GJ84" s="102"/>
      <c r="GK84" s="102"/>
      <c r="GL84" s="102"/>
      <c r="GM84" s="102"/>
      <c r="GN84" s="102"/>
      <c r="GO84" s="102"/>
      <c r="GP84" s="102"/>
      <c r="GQ84" s="102"/>
      <c r="GR84" s="102"/>
      <c r="GS84" s="102"/>
      <c r="GT84" s="102"/>
      <c r="GU84" s="102"/>
      <c r="GV84" s="102"/>
      <c r="GW84" s="102"/>
      <c r="GX84" s="102"/>
      <c r="GY84" s="102"/>
      <c r="GZ84" s="102"/>
      <c r="HA84" s="102"/>
      <c r="HB84" s="102"/>
      <c r="HC84" s="102"/>
      <c r="HD84" s="102"/>
      <c r="HE84" s="102"/>
      <c r="HF84" s="102"/>
      <c r="HG84" s="102"/>
      <c r="HH84" s="102"/>
      <c r="HI84" s="102"/>
      <c r="HJ84" s="102"/>
      <c r="HK84" s="102"/>
      <c r="HL84" s="102"/>
      <c r="HM84" s="102"/>
      <c r="HN84" s="102"/>
      <c r="HO84" s="102"/>
      <c r="HP84" s="102"/>
      <c r="HQ84" s="102"/>
      <c r="HR84" s="102"/>
      <c r="HS84" s="102"/>
      <c r="HT84" s="102"/>
      <c r="HU84" s="102"/>
      <c r="HV84" s="102"/>
      <c r="HW84" s="102"/>
      <c r="HX84" s="102"/>
      <c r="HY84" s="102"/>
      <c r="HZ84" s="102"/>
      <c r="IA84" s="102"/>
      <c r="IB84" s="102"/>
      <c r="IC84" s="102"/>
      <c r="ID84" s="102"/>
      <c r="IE84" s="102"/>
      <c r="IF84" s="102"/>
      <c r="IG84" s="102"/>
      <c r="IH84" s="102"/>
      <c r="II84" s="102"/>
      <c r="IJ84" s="102"/>
      <c r="IK84" s="102"/>
      <c r="IL84" s="102"/>
      <c r="IM84" s="102"/>
      <c r="IN84" s="102"/>
      <c r="IO84" s="102"/>
      <c r="IP84" s="102"/>
      <c r="IQ84" s="102"/>
      <c r="IR84" s="102"/>
      <c r="IS84" s="102"/>
      <c r="IT84" s="102"/>
      <c r="IU84" s="102"/>
      <c r="IV84" s="102"/>
    </row>
    <row r="85" spans="1:256" s="103" customFormat="1" ht="15.75">
      <c r="A85" s="94"/>
      <c r="B85" s="95" t="s">
        <v>93</v>
      </c>
      <c r="C85" s="104" t="s">
        <v>94</v>
      </c>
      <c r="D85" s="96"/>
      <c r="E85" s="96"/>
      <c r="F85" s="96"/>
      <c r="G85" s="97"/>
      <c r="H85" s="98"/>
      <c r="I85" s="99">
        <v>640</v>
      </c>
      <c r="J85" s="99"/>
      <c r="K85" s="100"/>
      <c r="L85" s="100"/>
      <c r="M85" s="101"/>
      <c r="N85" s="100"/>
      <c r="O85" s="100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  <c r="EW85" s="102"/>
      <c r="EX85" s="102"/>
      <c r="EY85" s="102"/>
      <c r="EZ85" s="102"/>
      <c r="FA85" s="102"/>
      <c r="FB85" s="102"/>
      <c r="FC85" s="102"/>
      <c r="FD85" s="102"/>
      <c r="FE85" s="102"/>
      <c r="FF85" s="102"/>
      <c r="FG85" s="102"/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102"/>
      <c r="FS85" s="102"/>
      <c r="FT85" s="102"/>
      <c r="FU85" s="102"/>
      <c r="FV85" s="102"/>
      <c r="FW85" s="102"/>
      <c r="FX85" s="102"/>
      <c r="FY85" s="102"/>
      <c r="FZ85" s="102"/>
      <c r="GA85" s="102"/>
      <c r="GB85" s="102"/>
      <c r="GC85" s="102"/>
      <c r="GD85" s="102"/>
      <c r="GE85" s="102"/>
      <c r="GF85" s="102"/>
      <c r="GG85" s="102"/>
      <c r="GH85" s="102"/>
      <c r="GI85" s="102"/>
      <c r="GJ85" s="102"/>
      <c r="GK85" s="102"/>
      <c r="GL85" s="102"/>
      <c r="GM85" s="102"/>
      <c r="GN85" s="102"/>
      <c r="GO85" s="102"/>
      <c r="GP85" s="102"/>
      <c r="GQ85" s="102"/>
      <c r="GR85" s="102"/>
      <c r="GS85" s="102"/>
      <c r="GT85" s="102"/>
      <c r="GU85" s="102"/>
      <c r="GV85" s="102"/>
      <c r="GW85" s="102"/>
      <c r="GX85" s="102"/>
      <c r="GY85" s="102"/>
      <c r="GZ85" s="102"/>
      <c r="HA85" s="102"/>
      <c r="HB85" s="102"/>
      <c r="HC85" s="102"/>
      <c r="HD85" s="102"/>
      <c r="HE85" s="102"/>
      <c r="HF85" s="102"/>
      <c r="HG85" s="102"/>
      <c r="HH85" s="102"/>
      <c r="HI85" s="102"/>
      <c r="HJ85" s="102"/>
      <c r="HK85" s="102"/>
      <c r="HL85" s="102"/>
      <c r="HM85" s="102"/>
      <c r="HN85" s="102"/>
      <c r="HO85" s="102"/>
      <c r="HP85" s="102"/>
      <c r="HQ85" s="102"/>
      <c r="HR85" s="102"/>
      <c r="HS85" s="102"/>
      <c r="HT85" s="102"/>
      <c r="HU85" s="102"/>
      <c r="HV85" s="102"/>
      <c r="HW85" s="102"/>
      <c r="HX85" s="102"/>
      <c r="HY85" s="102"/>
      <c r="HZ85" s="102"/>
      <c r="IA85" s="102"/>
      <c r="IB85" s="102"/>
      <c r="IC85" s="102"/>
      <c r="ID85" s="102"/>
      <c r="IE85" s="102"/>
      <c r="IF85" s="102"/>
      <c r="IG85" s="102"/>
      <c r="IH85" s="102"/>
      <c r="II85" s="102"/>
      <c r="IJ85" s="102"/>
      <c r="IK85" s="102"/>
      <c r="IL85" s="102"/>
      <c r="IM85" s="102"/>
      <c r="IN85" s="102"/>
      <c r="IO85" s="102"/>
      <c r="IP85" s="102"/>
      <c r="IQ85" s="102"/>
      <c r="IR85" s="102"/>
      <c r="IS85" s="102"/>
      <c r="IT85" s="102"/>
      <c r="IU85" s="102"/>
      <c r="IV85" s="102"/>
    </row>
    <row r="86" spans="1:256" s="115" customFormat="1" ht="15.75">
      <c r="A86" s="105" t="s">
        <v>47</v>
      </c>
      <c r="B86" s="106" t="s">
        <v>87</v>
      </c>
      <c r="C86" s="107" t="s">
        <v>94</v>
      </c>
      <c r="D86" s="108"/>
      <c r="E86" s="108"/>
      <c r="F86" s="108"/>
      <c r="G86" s="109"/>
      <c r="H86" s="110"/>
      <c r="I86" s="111">
        <f>SUM(I87:I89)</f>
        <v>1850</v>
      </c>
      <c r="J86" s="111"/>
      <c r="K86" s="112"/>
      <c r="L86" s="112"/>
      <c r="M86" s="113"/>
      <c r="N86" s="112"/>
      <c r="O86" s="112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14"/>
      <c r="EU86" s="114"/>
      <c r="EV86" s="114"/>
      <c r="EW86" s="114"/>
      <c r="EX86" s="114"/>
      <c r="EY86" s="114"/>
      <c r="EZ86" s="114"/>
      <c r="FA86" s="114"/>
      <c r="FB86" s="114"/>
      <c r="FC86" s="114"/>
      <c r="FD86" s="114"/>
      <c r="FE86" s="114"/>
      <c r="FF86" s="114"/>
      <c r="FG86" s="114"/>
      <c r="FH86" s="114"/>
      <c r="FI86" s="114"/>
      <c r="FJ86" s="114"/>
      <c r="FK86" s="114"/>
      <c r="FL86" s="114"/>
      <c r="FM86" s="114"/>
      <c r="FN86" s="114"/>
      <c r="FO86" s="114"/>
      <c r="FP86" s="114"/>
      <c r="FQ86" s="114"/>
      <c r="FR86" s="114"/>
      <c r="FS86" s="114"/>
      <c r="FT86" s="114"/>
      <c r="FU86" s="114"/>
      <c r="FV86" s="114"/>
      <c r="FW86" s="114"/>
      <c r="FX86" s="114"/>
      <c r="FY86" s="114"/>
      <c r="FZ86" s="114"/>
      <c r="GA86" s="114"/>
      <c r="GB86" s="114"/>
      <c r="GC86" s="114"/>
      <c r="GD86" s="114"/>
      <c r="GE86" s="114"/>
      <c r="GF86" s="114"/>
      <c r="GG86" s="114"/>
      <c r="GH86" s="114"/>
      <c r="GI86" s="114"/>
      <c r="GJ86" s="114"/>
      <c r="GK86" s="114"/>
      <c r="GL86" s="114"/>
      <c r="GM86" s="114"/>
      <c r="GN86" s="114"/>
      <c r="GO86" s="114"/>
      <c r="GP86" s="114"/>
      <c r="GQ86" s="114"/>
      <c r="GR86" s="114"/>
      <c r="GS86" s="114"/>
      <c r="GT86" s="114"/>
      <c r="GU86" s="114"/>
      <c r="GV86" s="114"/>
      <c r="GW86" s="114"/>
      <c r="GX86" s="114"/>
      <c r="GY86" s="114"/>
      <c r="GZ86" s="114"/>
      <c r="HA86" s="114"/>
      <c r="HB86" s="114"/>
      <c r="HC86" s="114"/>
      <c r="HD86" s="114"/>
      <c r="HE86" s="114"/>
      <c r="HF86" s="114"/>
      <c r="HG86" s="114"/>
      <c r="HH86" s="114"/>
      <c r="HI86" s="114"/>
      <c r="HJ86" s="114"/>
      <c r="HK86" s="114"/>
      <c r="HL86" s="114"/>
      <c r="HM86" s="114"/>
      <c r="HN86" s="114"/>
      <c r="HO86" s="114"/>
      <c r="HP86" s="114"/>
      <c r="HQ86" s="114"/>
      <c r="HR86" s="114"/>
      <c r="HS86" s="114"/>
      <c r="HT86" s="114"/>
      <c r="HU86" s="114"/>
      <c r="HV86" s="114"/>
      <c r="HW86" s="114"/>
      <c r="HX86" s="114"/>
      <c r="HY86" s="114"/>
      <c r="HZ86" s="114"/>
      <c r="IA86" s="114"/>
      <c r="IB86" s="114"/>
      <c r="IC86" s="114"/>
      <c r="ID86" s="114"/>
      <c r="IE86" s="114"/>
      <c r="IF86" s="114"/>
      <c r="IG86" s="114"/>
      <c r="IH86" s="114"/>
      <c r="II86" s="114"/>
      <c r="IJ86" s="114"/>
      <c r="IK86" s="114"/>
      <c r="IL86" s="114"/>
      <c r="IM86" s="114"/>
      <c r="IN86" s="114"/>
      <c r="IO86" s="114"/>
      <c r="IP86" s="114"/>
      <c r="IQ86" s="114"/>
      <c r="IR86" s="114"/>
      <c r="IS86" s="114"/>
      <c r="IT86" s="114"/>
      <c r="IU86" s="114"/>
      <c r="IV86" s="114"/>
    </row>
    <row r="87" spans="1:256" s="103" customFormat="1" ht="15.75">
      <c r="A87" s="94" t="s">
        <v>75</v>
      </c>
      <c r="B87" s="95" t="s">
        <v>96</v>
      </c>
      <c r="C87" s="104" t="s">
        <v>94</v>
      </c>
      <c r="D87" s="96"/>
      <c r="E87" s="96"/>
      <c r="F87" s="96"/>
      <c r="G87" s="97"/>
      <c r="H87" s="98"/>
      <c r="I87" s="99">
        <v>1100</v>
      </c>
      <c r="J87" s="99"/>
      <c r="K87" s="100"/>
      <c r="L87" s="100"/>
      <c r="M87" s="101"/>
      <c r="N87" s="100"/>
      <c r="O87" s="100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2"/>
      <c r="DY87" s="102"/>
      <c r="DZ87" s="102"/>
      <c r="EA87" s="102"/>
      <c r="EB87" s="102"/>
      <c r="EC87" s="102"/>
      <c r="ED87" s="102"/>
      <c r="EE87" s="102"/>
      <c r="EF87" s="102"/>
      <c r="EG87" s="102"/>
      <c r="EH87" s="102"/>
      <c r="EI87" s="102"/>
      <c r="EJ87" s="102"/>
      <c r="EK87" s="102"/>
      <c r="EL87" s="102"/>
      <c r="EM87" s="102"/>
      <c r="EN87" s="102"/>
      <c r="EO87" s="102"/>
      <c r="EP87" s="102"/>
      <c r="EQ87" s="102"/>
      <c r="ER87" s="102"/>
      <c r="ES87" s="102"/>
      <c r="ET87" s="102"/>
      <c r="EU87" s="102"/>
      <c r="EV87" s="102"/>
      <c r="EW87" s="102"/>
      <c r="EX87" s="102"/>
      <c r="EY87" s="102"/>
      <c r="EZ87" s="102"/>
      <c r="FA87" s="102"/>
      <c r="FB87" s="102"/>
      <c r="FC87" s="102"/>
      <c r="FD87" s="102"/>
      <c r="FE87" s="102"/>
      <c r="FF87" s="102"/>
      <c r="FG87" s="102"/>
      <c r="FH87" s="102"/>
      <c r="FI87" s="102"/>
      <c r="FJ87" s="102"/>
      <c r="FK87" s="102"/>
      <c r="FL87" s="102"/>
      <c r="FM87" s="102"/>
      <c r="FN87" s="102"/>
      <c r="FO87" s="102"/>
      <c r="FP87" s="102"/>
      <c r="FQ87" s="102"/>
      <c r="FR87" s="102"/>
      <c r="FS87" s="102"/>
      <c r="FT87" s="102"/>
      <c r="FU87" s="102"/>
      <c r="FV87" s="102"/>
      <c r="FW87" s="102"/>
      <c r="FX87" s="102"/>
      <c r="FY87" s="102"/>
      <c r="FZ87" s="102"/>
      <c r="GA87" s="102"/>
      <c r="GB87" s="102"/>
      <c r="GC87" s="102"/>
      <c r="GD87" s="102"/>
      <c r="GE87" s="102"/>
      <c r="GF87" s="102"/>
      <c r="GG87" s="102"/>
      <c r="GH87" s="102"/>
      <c r="GI87" s="102"/>
      <c r="GJ87" s="102"/>
      <c r="GK87" s="102"/>
      <c r="GL87" s="102"/>
      <c r="GM87" s="102"/>
      <c r="GN87" s="102"/>
      <c r="GO87" s="102"/>
      <c r="GP87" s="102"/>
      <c r="GQ87" s="102"/>
      <c r="GR87" s="102"/>
      <c r="GS87" s="102"/>
      <c r="GT87" s="102"/>
      <c r="GU87" s="102"/>
      <c r="GV87" s="102"/>
      <c r="GW87" s="102"/>
      <c r="GX87" s="102"/>
      <c r="GY87" s="102"/>
      <c r="GZ87" s="102"/>
      <c r="HA87" s="102"/>
      <c r="HB87" s="102"/>
      <c r="HC87" s="102"/>
      <c r="HD87" s="102"/>
      <c r="HE87" s="102"/>
      <c r="HF87" s="102"/>
      <c r="HG87" s="102"/>
      <c r="HH87" s="102"/>
      <c r="HI87" s="102"/>
      <c r="HJ87" s="102"/>
      <c r="HK87" s="102"/>
      <c r="HL87" s="102"/>
      <c r="HM87" s="102"/>
      <c r="HN87" s="102"/>
      <c r="HO87" s="102"/>
      <c r="HP87" s="102"/>
      <c r="HQ87" s="102"/>
      <c r="HR87" s="102"/>
      <c r="HS87" s="102"/>
      <c r="HT87" s="102"/>
      <c r="HU87" s="102"/>
      <c r="HV87" s="102"/>
      <c r="HW87" s="102"/>
      <c r="HX87" s="102"/>
      <c r="HY87" s="102"/>
      <c r="HZ87" s="102"/>
      <c r="IA87" s="102"/>
      <c r="IB87" s="102"/>
      <c r="IC87" s="102"/>
      <c r="ID87" s="102"/>
      <c r="IE87" s="102"/>
      <c r="IF87" s="102"/>
      <c r="IG87" s="102"/>
      <c r="IH87" s="102"/>
      <c r="II87" s="102"/>
      <c r="IJ87" s="102"/>
      <c r="IK87" s="102"/>
      <c r="IL87" s="102"/>
      <c r="IM87" s="102"/>
      <c r="IN87" s="102"/>
      <c r="IO87" s="102"/>
      <c r="IP87" s="102"/>
      <c r="IQ87" s="102"/>
      <c r="IR87" s="102"/>
      <c r="IS87" s="102"/>
      <c r="IT87" s="102"/>
      <c r="IU87" s="102"/>
      <c r="IV87" s="102"/>
    </row>
    <row r="88" spans="1:256" s="103" customFormat="1" ht="15.75">
      <c r="A88" s="94" t="s">
        <v>75</v>
      </c>
      <c r="B88" s="95" t="s">
        <v>97</v>
      </c>
      <c r="C88" s="104" t="s">
        <v>94</v>
      </c>
      <c r="D88" s="96"/>
      <c r="E88" s="96"/>
      <c r="F88" s="96"/>
      <c r="G88" s="97"/>
      <c r="H88" s="98"/>
      <c r="I88" s="99">
        <v>550</v>
      </c>
      <c r="J88" s="99"/>
      <c r="K88" s="100"/>
      <c r="L88" s="100"/>
      <c r="M88" s="101"/>
      <c r="N88" s="100"/>
      <c r="O88" s="100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  <c r="DT88" s="102"/>
      <c r="DU88" s="102"/>
      <c r="DV88" s="102"/>
      <c r="DW88" s="102"/>
      <c r="DX88" s="102"/>
      <c r="DY88" s="102"/>
      <c r="DZ88" s="102"/>
      <c r="EA88" s="102"/>
      <c r="EB88" s="102"/>
      <c r="EC88" s="102"/>
      <c r="ED88" s="102"/>
      <c r="EE88" s="102"/>
      <c r="EF88" s="102"/>
      <c r="EG88" s="102"/>
      <c r="EH88" s="102"/>
      <c r="EI88" s="102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02"/>
      <c r="EU88" s="102"/>
      <c r="EV88" s="102"/>
      <c r="EW88" s="102"/>
      <c r="EX88" s="102"/>
      <c r="EY88" s="102"/>
      <c r="EZ88" s="102"/>
      <c r="FA88" s="102"/>
      <c r="FB88" s="102"/>
      <c r="FC88" s="102"/>
      <c r="FD88" s="102"/>
      <c r="FE88" s="102"/>
      <c r="FF88" s="102"/>
      <c r="FG88" s="102"/>
      <c r="FH88" s="102"/>
      <c r="FI88" s="102"/>
      <c r="FJ88" s="102"/>
      <c r="FK88" s="102"/>
      <c r="FL88" s="102"/>
      <c r="FM88" s="102"/>
      <c r="FN88" s="102"/>
      <c r="FO88" s="102"/>
      <c r="FP88" s="102"/>
      <c r="FQ88" s="102"/>
      <c r="FR88" s="102"/>
      <c r="FS88" s="102"/>
      <c r="FT88" s="102"/>
      <c r="FU88" s="102"/>
      <c r="FV88" s="102"/>
      <c r="FW88" s="102"/>
      <c r="FX88" s="102"/>
      <c r="FY88" s="102"/>
      <c r="FZ88" s="102"/>
      <c r="GA88" s="102"/>
      <c r="GB88" s="102"/>
      <c r="GC88" s="102"/>
      <c r="GD88" s="102"/>
      <c r="GE88" s="102"/>
      <c r="GF88" s="102"/>
      <c r="GG88" s="102"/>
      <c r="GH88" s="102"/>
      <c r="GI88" s="102"/>
      <c r="GJ88" s="102"/>
      <c r="GK88" s="102"/>
      <c r="GL88" s="102"/>
      <c r="GM88" s="102"/>
      <c r="GN88" s="102"/>
      <c r="GO88" s="102"/>
      <c r="GP88" s="102"/>
      <c r="GQ88" s="102"/>
      <c r="GR88" s="102"/>
      <c r="GS88" s="102"/>
      <c r="GT88" s="102"/>
      <c r="GU88" s="102"/>
      <c r="GV88" s="102"/>
      <c r="GW88" s="102"/>
      <c r="GX88" s="102"/>
      <c r="GY88" s="102"/>
      <c r="GZ88" s="102"/>
      <c r="HA88" s="102"/>
      <c r="HB88" s="102"/>
      <c r="HC88" s="102"/>
      <c r="HD88" s="102"/>
      <c r="HE88" s="102"/>
      <c r="HF88" s="102"/>
      <c r="HG88" s="102"/>
      <c r="HH88" s="102"/>
      <c r="HI88" s="102"/>
      <c r="HJ88" s="102"/>
      <c r="HK88" s="102"/>
      <c r="HL88" s="102"/>
      <c r="HM88" s="102"/>
      <c r="HN88" s="102"/>
      <c r="HO88" s="102"/>
      <c r="HP88" s="102"/>
      <c r="HQ88" s="102"/>
      <c r="HR88" s="102"/>
      <c r="HS88" s="102"/>
      <c r="HT88" s="102"/>
      <c r="HU88" s="102"/>
      <c r="HV88" s="102"/>
      <c r="HW88" s="102"/>
      <c r="HX88" s="102"/>
      <c r="HY88" s="102"/>
      <c r="HZ88" s="102"/>
      <c r="IA88" s="102"/>
      <c r="IB88" s="102"/>
      <c r="IC88" s="102"/>
      <c r="ID88" s="102"/>
      <c r="IE88" s="102"/>
      <c r="IF88" s="102"/>
      <c r="IG88" s="102"/>
      <c r="IH88" s="102"/>
      <c r="II88" s="102"/>
      <c r="IJ88" s="102"/>
      <c r="IK88" s="102"/>
      <c r="IL88" s="102"/>
      <c r="IM88" s="102"/>
      <c r="IN88" s="102"/>
      <c r="IO88" s="102"/>
      <c r="IP88" s="102"/>
      <c r="IQ88" s="102"/>
      <c r="IR88" s="102"/>
      <c r="IS88" s="102"/>
      <c r="IT88" s="102"/>
      <c r="IU88" s="102"/>
      <c r="IV88" s="102"/>
    </row>
    <row r="89" spans="1:256" s="103" customFormat="1" ht="15.75">
      <c r="A89" s="94" t="s">
        <v>75</v>
      </c>
      <c r="B89" s="95" t="s">
        <v>99</v>
      </c>
      <c r="C89" s="104" t="s">
        <v>94</v>
      </c>
      <c r="D89" s="96"/>
      <c r="E89" s="96"/>
      <c r="F89" s="96"/>
      <c r="G89" s="97"/>
      <c r="H89" s="98"/>
      <c r="I89" s="99">
        <v>200</v>
      </c>
      <c r="J89" s="99"/>
      <c r="K89" s="100"/>
      <c r="L89" s="100"/>
      <c r="M89" s="101"/>
      <c r="N89" s="100"/>
      <c r="O89" s="100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02"/>
      <c r="EH89" s="102"/>
      <c r="EI89" s="102"/>
      <c r="EJ89" s="102"/>
      <c r="EK89" s="102"/>
      <c r="EL89" s="102"/>
      <c r="EM89" s="102"/>
      <c r="EN89" s="102"/>
      <c r="EO89" s="102"/>
      <c r="EP89" s="102"/>
      <c r="EQ89" s="102"/>
      <c r="ER89" s="102"/>
      <c r="ES89" s="102"/>
      <c r="ET89" s="102"/>
      <c r="EU89" s="102"/>
      <c r="EV89" s="102"/>
      <c r="EW89" s="102"/>
      <c r="EX89" s="102"/>
      <c r="EY89" s="102"/>
      <c r="EZ89" s="102"/>
      <c r="FA89" s="102"/>
      <c r="FB89" s="102"/>
      <c r="FC89" s="102"/>
      <c r="FD89" s="102"/>
      <c r="FE89" s="102"/>
      <c r="FF89" s="102"/>
      <c r="FG89" s="102"/>
      <c r="FH89" s="102"/>
      <c r="FI89" s="102"/>
      <c r="FJ89" s="102"/>
      <c r="FK89" s="102"/>
      <c r="FL89" s="102"/>
      <c r="FM89" s="102"/>
      <c r="FN89" s="102"/>
      <c r="FO89" s="102"/>
      <c r="FP89" s="102"/>
      <c r="FQ89" s="102"/>
      <c r="FR89" s="102"/>
      <c r="FS89" s="102"/>
      <c r="FT89" s="102"/>
      <c r="FU89" s="102"/>
      <c r="FV89" s="102"/>
      <c r="FW89" s="102"/>
      <c r="FX89" s="102"/>
      <c r="FY89" s="102"/>
      <c r="FZ89" s="102"/>
      <c r="GA89" s="102"/>
      <c r="GB89" s="102"/>
      <c r="GC89" s="102"/>
      <c r="GD89" s="102"/>
      <c r="GE89" s="102"/>
      <c r="GF89" s="102"/>
      <c r="GG89" s="102"/>
      <c r="GH89" s="102"/>
      <c r="GI89" s="102"/>
      <c r="GJ89" s="102"/>
      <c r="GK89" s="102"/>
      <c r="GL89" s="102"/>
      <c r="GM89" s="102"/>
      <c r="GN89" s="102"/>
      <c r="GO89" s="102"/>
      <c r="GP89" s="102"/>
      <c r="GQ89" s="102"/>
      <c r="GR89" s="102"/>
      <c r="GS89" s="102"/>
      <c r="GT89" s="102"/>
      <c r="GU89" s="102"/>
      <c r="GV89" s="102"/>
      <c r="GW89" s="102"/>
      <c r="GX89" s="102"/>
      <c r="GY89" s="102"/>
      <c r="GZ89" s="102"/>
      <c r="HA89" s="102"/>
      <c r="HB89" s="102"/>
      <c r="HC89" s="102"/>
      <c r="HD89" s="102"/>
      <c r="HE89" s="102"/>
      <c r="HF89" s="102"/>
      <c r="HG89" s="102"/>
      <c r="HH89" s="102"/>
      <c r="HI89" s="102"/>
      <c r="HJ89" s="102"/>
      <c r="HK89" s="102"/>
      <c r="HL89" s="102"/>
      <c r="HM89" s="102"/>
      <c r="HN89" s="102"/>
      <c r="HO89" s="102"/>
      <c r="HP89" s="102"/>
      <c r="HQ89" s="102"/>
      <c r="HR89" s="102"/>
      <c r="HS89" s="102"/>
      <c r="HT89" s="102"/>
      <c r="HU89" s="102"/>
      <c r="HV89" s="102"/>
      <c r="HW89" s="102"/>
      <c r="HX89" s="102"/>
      <c r="HY89" s="102"/>
      <c r="HZ89" s="102"/>
      <c r="IA89" s="102"/>
      <c r="IB89" s="102"/>
      <c r="IC89" s="102"/>
      <c r="ID89" s="102"/>
      <c r="IE89" s="102"/>
      <c r="IF89" s="102"/>
      <c r="IG89" s="102"/>
      <c r="IH89" s="102"/>
      <c r="II89" s="102"/>
      <c r="IJ89" s="102"/>
      <c r="IK89" s="102"/>
      <c r="IL89" s="102"/>
      <c r="IM89" s="102"/>
      <c r="IN89" s="102"/>
      <c r="IO89" s="102"/>
      <c r="IP89" s="102"/>
      <c r="IQ89" s="102"/>
      <c r="IR89" s="102"/>
      <c r="IS89" s="102"/>
      <c r="IT89" s="102"/>
      <c r="IU89" s="102"/>
      <c r="IV89" s="102"/>
    </row>
    <row r="90" spans="1:256" s="115" customFormat="1" ht="15.75">
      <c r="A90" s="105" t="s">
        <v>59</v>
      </c>
      <c r="B90" s="106" t="s">
        <v>90</v>
      </c>
      <c r="C90" s="107" t="s">
        <v>94</v>
      </c>
      <c r="D90" s="108"/>
      <c r="E90" s="108"/>
      <c r="F90" s="108"/>
      <c r="G90" s="109"/>
      <c r="H90" s="110"/>
      <c r="I90" s="111">
        <f>SUM(I91:I92)</f>
        <v>0</v>
      </c>
      <c r="J90" s="111"/>
      <c r="K90" s="112"/>
      <c r="L90" s="112"/>
      <c r="M90" s="113"/>
      <c r="N90" s="112"/>
      <c r="O90" s="112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4"/>
      <c r="CO90" s="114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/>
      <c r="DZ90" s="114"/>
      <c r="EA90" s="114"/>
      <c r="EB90" s="114"/>
      <c r="EC90" s="114"/>
      <c r="ED90" s="114"/>
      <c r="EE90" s="114"/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  <c r="EQ90" s="114"/>
      <c r="ER90" s="114"/>
      <c r="ES90" s="114"/>
      <c r="ET90" s="114"/>
      <c r="EU90" s="114"/>
      <c r="EV90" s="114"/>
      <c r="EW90" s="114"/>
      <c r="EX90" s="114"/>
      <c r="EY90" s="114"/>
      <c r="EZ90" s="114"/>
      <c r="FA90" s="114"/>
      <c r="FB90" s="114"/>
      <c r="FC90" s="114"/>
      <c r="FD90" s="114"/>
      <c r="FE90" s="114"/>
      <c r="FF90" s="114"/>
      <c r="FG90" s="114"/>
      <c r="FH90" s="114"/>
      <c r="FI90" s="114"/>
      <c r="FJ90" s="114"/>
      <c r="FK90" s="114"/>
      <c r="FL90" s="114"/>
      <c r="FM90" s="114"/>
      <c r="FN90" s="114"/>
      <c r="FO90" s="114"/>
      <c r="FP90" s="114"/>
      <c r="FQ90" s="114"/>
      <c r="FR90" s="114"/>
      <c r="FS90" s="114"/>
      <c r="FT90" s="114"/>
      <c r="FU90" s="114"/>
      <c r="FV90" s="114"/>
      <c r="FW90" s="114"/>
      <c r="FX90" s="114"/>
      <c r="FY90" s="114"/>
      <c r="FZ90" s="114"/>
      <c r="GA90" s="114"/>
      <c r="GB90" s="114"/>
      <c r="GC90" s="114"/>
      <c r="GD90" s="114"/>
      <c r="GE90" s="114"/>
      <c r="GF90" s="114"/>
      <c r="GG90" s="114"/>
      <c r="GH90" s="114"/>
      <c r="GI90" s="114"/>
      <c r="GJ90" s="114"/>
      <c r="GK90" s="114"/>
      <c r="GL90" s="114"/>
      <c r="GM90" s="114"/>
      <c r="GN90" s="114"/>
      <c r="GO90" s="114"/>
      <c r="GP90" s="114"/>
      <c r="GQ90" s="114"/>
      <c r="GR90" s="114"/>
      <c r="GS90" s="114"/>
      <c r="GT90" s="114"/>
      <c r="GU90" s="114"/>
      <c r="GV90" s="114"/>
      <c r="GW90" s="114"/>
      <c r="GX90" s="114"/>
      <c r="GY90" s="114"/>
      <c r="GZ90" s="114"/>
      <c r="HA90" s="114"/>
      <c r="HB90" s="114"/>
      <c r="HC90" s="114"/>
      <c r="HD90" s="114"/>
      <c r="HE90" s="114"/>
      <c r="HF90" s="114"/>
      <c r="HG90" s="114"/>
      <c r="HH90" s="114"/>
      <c r="HI90" s="114"/>
      <c r="HJ90" s="114"/>
      <c r="HK90" s="114"/>
      <c r="HL90" s="114"/>
      <c r="HM90" s="114"/>
      <c r="HN90" s="114"/>
      <c r="HO90" s="114"/>
      <c r="HP90" s="114"/>
      <c r="HQ90" s="114"/>
      <c r="HR90" s="114"/>
      <c r="HS90" s="114"/>
      <c r="HT90" s="114"/>
      <c r="HU90" s="114"/>
      <c r="HV90" s="114"/>
      <c r="HW90" s="114"/>
      <c r="HX90" s="114"/>
      <c r="HY90" s="114"/>
      <c r="HZ90" s="114"/>
      <c r="IA90" s="114"/>
      <c r="IB90" s="114"/>
      <c r="IC90" s="114"/>
      <c r="ID90" s="114"/>
      <c r="IE90" s="114"/>
      <c r="IF90" s="114"/>
      <c r="IG90" s="114"/>
      <c r="IH90" s="114"/>
      <c r="II90" s="114"/>
      <c r="IJ90" s="114"/>
      <c r="IK90" s="114"/>
      <c r="IL90" s="114"/>
      <c r="IM90" s="114"/>
      <c r="IN90" s="114"/>
      <c r="IO90" s="114"/>
      <c r="IP90" s="114"/>
      <c r="IQ90" s="114"/>
      <c r="IR90" s="114"/>
      <c r="IS90" s="114"/>
      <c r="IT90" s="114"/>
      <c r="IU90" s="114"/>
      <c r="IV90" s="114"/>
    </row>
    <row r="91" spans="1:256" s="103" customFormat="1" ht="15.75">
      <c r="A91" s="94" t="s">
        <v>75</v>
      </c>
      <c r="B91" s="95" t="s">
        <v>97</v>
      </c>
      <c r="C91" s="104" t="s">
        <v>94</v>
      </c>
      <c r="D91" s="96"/>
      <c r="E91" s="96"/>
      <c r="F91" s="96"/>
      <c r="G91" s="97"/>
      <c r="H91" s="98"/>
      <c r="I91" s="99"/>
      <c r="J91" s="99"/>
      <c r="K91" s="100"/>
      <c r="L91" s="100"/>
      <c r="M91" s="101"/>
      <c r="N91" s="100"/>
      <c r="O91" s="100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2"/>
      <c r="EF91" s="102"/>
      <c r="EG91" s="102"/>
      <c r="EH91" s="102"/>
      <c r="EI91" s="102"/>
      <c r="EJ91" s="102"/>
      <c r="EK91" s="102"/>
      <c r="EL91" s="102"/>
      <c r="EM91" s="102"/>
      <c r="EN91" s="102"/>
      <c r="EO91" s="102"/>
      <c r="EP91" s="102"/>
      <c r="EQ91" s="102"/>
      <c r="ER91" s="102"/>
      <c r="ES91" s="102"/>
      <c r="ET91" s="102"/>
      <c r="EU91" s="102"/>
      <c r="EV91" s="102"/>
      <c r="EW91" s="102"/>
      <c r="EX91" s="102"/>
      <c r="EY91" s="102"/>
      <c r="EZ91" s="102"/>
      <c r="FA91" s="102"/>
      <c r="FB91" s="102"/>
      <c r="FC91" s="102"/>
      <c r="FD91" s="102"/>
      <c r="FE91" s="102"/>
      <c r="FF91" s="102"/>
      <c r="FG91" s="102"/>
      <c r="FH91" s="102"/>
      <c r="FI91" s="102"/>
      <c r="FJ91" s="102"/>
      <c r="FK91" s="102"/>
      <c r="FL91" s="102"/>
      <c r="FM91" s="102"/>
      <c r="FN91" s="102"/>
      <c r="FO91" s="102"/>
      <c r="FP91" s="102"/>
      <c r="FQ91" s="102"/>
      <c r="FR91" s="102"/>
      <c r="FS91" s="102"/>
      <c r="FT91" s="102"/>
      <c r="FU91" s="102"/>
      <c r="FV91" s="102"/>
      <c r="FW91" s="102"/>
      <c r="FX91" s="102"/>
      <c r="FY91" s="102"/>
      <c r="FZ91" s="102"/>
      <c r="GA91" s="102"/>
      <c r="GB91" s="102"/>
      <c r="GC91" s="102"/>
      <c r="GD91" s="102"/>
      <c r="GE91" s="102"/>
      <c r="GF91" s="102"/>
      <c r="GG91" s="102"/>
      <c r="GH91" s="102"/>
      <c r="GI91" s="102"/>
      <c r="GJ91" s="102"/>
      <c r="GK91" s="102"/>
      <c r="GL91" s="102"/>
      <c r="GM91" s="102"/>
      <c r="GN91" s="102"/>
      <c r="GO91" s="102"/>
      <c r="GP91" s="102"/>
      <c r="GQ91" s="102"/>
      <c r="GR91" s="102"/>
      <c r="GS91" s="102"/>
      <c r="GT91" s="102"/>
      <c r="GU91" s="102"/>
      <c r="GV91" s="102"/>
      <c r="GW91" s="102"/>
      <c r="GX91" s="102"/>
      <c r="GY91" s="102"/>
      <c r="GZ91" s="102"/>
      <c r="HA91" s="102"/>
      <c r="HB91" s="102"/>
      <c r="HC91" s="102"/>
      <c r="HD91" s="102"/>
      <c r="HE91" s="102"/>
      <c r="HF91" s="102"/>
      <c r="HG91" s="102"/>
      <c r="HH91" s="102"/>
      <c r="HI91" s="102"/>
      <c r="HJ91" s="102"/>
      <c r="HK91" s="102"/>
      <c r="HL91" s="102"/>
      <c r="HM91" s="102"/>
      <c r="HN91" s="102"/>
      <c r="HO91" s="102"/>
      <c r="HP91" s="102"/>
      <c r="HQ91" s="102"/>
      <c r="HR91" s="102"/>
      <c r="HS91" s="102"/>
      <c r="HT91" s="102"/>
      <c r="HU91" s="102"/>
      <c r="HV91" s="102"/>
      <c r="HW91" s="102"/>
      <c r="HX91" s="102"/>
      <c r="HY91" s="102"/>
      <c r="HZ91" s="102"/>
      <c r="IA91" s="102"/>
      <c r="IB91" s="102"/>
      <c r="IC91" s="102"/>
      <c r="ID91" s="102"/>
      <c r="IE91" s="102"/>
      <c r="IF91" s="102"/>
      <c r="IG91" s="102"/>
      <c r="IH91" s="102"/>
      <c r="II91" s="102"/>
      <c r="IJ91" s="102"/>
      <c r="IK91" s="102"/>
      <c r="IL91" s="102"/>
      <c r="IM91" s="102"/>
      <c r="IN91" s="102"/>
      <c r="IO91" s="102"/>
      <c r="IP91" s="102"/>
      <c r="IQ91" s="102"/>
      <c r="IR91" s="102"/>
      <c r="IS91" s="102"/>
      <c r="IT91" s="102"/>
      <c r="IU91" s="102"/>
      <c r="IV91" s="102"/>
    </row>
    <row r="92" spans="1:256" s="103" customFormat="1" ht="15.75">
      <c r="A92" s="94" t="s">
        <v>75</v>
      </c>
      <c r="B92" s="95" t="s">
        <v>99</v>
      </c>
      <c r="C92" s="104" t="s">
        <v>94</v>
      </c>
      <c r="D92" s="96"/>
      <c r="E92" s="96"/>
      <c r="F92" s="96"/>
      <c r="G92" s="97"/>
      <c r="H92" s="98"/>
      <c r="I92" s="99"/>
      <c r="J92" s="99"/>
      <c r="K92" s="100"/>
      <c r="L92" s="100"/>
      <c r="M92" s="101"/>
      <c r="N92" s="100"/>
      <c r="O92" s="100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02"/>
      <c r="DQ92" s="102"/>
      <c r="DR92" s="102"/>
      <c r="DS92" s="102"/>
      <c r="DT92" s="102"/>
      <c r="DU92" s="102"/>
      <c r="DV92" s="102"/>
      <c r="DW92" s="102"/>
      <c r="DX92" s="102"/>
      <c r="DY92" s="102"/>
      <c r="DZ92" s="102"/>
      <c r="EA92" s="102"/>
      <c r="EB92" s="102"/>
      <c r="EC92" s="102"/>
      <c r="ED92" s="102"/>
      <c r="EE92" s="102"/>
      <c r="EF92" s="102"/>
      <c r="EG92" s="102"/>
      <c r="EH92" s="102"/>
      <c r="EI92" s="102"/>
      <c r="EJ92" s="102"/>
      <c r="EK92" s="102"/>
      <c r="EL92" s="102"/>
      <c r="EM92" s="102"/>
      <c r="EN92" s="102"/>
      <c r="EO92" s="102"/>
      <c r="EP92" s="102"/>
      <c r="EQ92" s="102"/>
      <c r="ER92" s="102"/>
      <c r="ES92" s="102"/>
      <c r="ET92" s="102"/>
      <c r="EU92" s="102"/>
      <c r="EV92" s="102"/>
      <c r="EW92" s="102"/>
      <c r="EX92" s="102"/>
      <c r="EY92" s="102"/>
      <c r="EZ92" s="102"/>
      <c r="FA92" s="102"/>
      <c r="FB92" s="102"/>
      <c r="FC92" s="102"/>
      <c r="FD92" s="102"/>
      <c r="FE92" s="102"/>
      <c r="FF92" s="102"/>
      <c r="FG92" s="102"/>
      <c r="FH92" s="102"/>
      <c r="FI92" s="102"/>
      <c r="FJ92" s="102"/>
      <c r="FK92" s="102"/>
      <c r="FL92" s="102"/>
      <c r="FM92" s="102"/>
      <c r="FN92" s="102"/>
      <c r="FO92" s="102"/>
      <c r="FP92" s="102"/>
      <c r="FQ92" s="102"/>
      <c r="FR92" s="102"/>
      <c r="FS92" s="102"/>
      <c r="FT92" s="102"/>
      <c r="FU92" s="102"/>
      <c r="FV92" s="102"/>
      <c r="FW92" s="102"/>
      <c r="FX92" s="102"/>
      <c r="FY92" s="102"/>
      <c r="FZ92" s="102"/>
      <c r="GA92" s="102"/>
      <c r="GB92" s="102"/>
      <c r="GC92" s="102"/>
      <c r="GD92" s="102"/>
      <c r="GE92" s="102"/>
      <c r="GF92" s="102"/>
      <c r="GG92" s="102"/>
      <c r="GH92" s="102"/>
      <c r="GI92" s="102"/>
      <c r="GJ92" s="102"/>
      <c r="GK92" s="102"/>
      <c r="GL92" s="102"/>
      <c r="GM92" s="102"/>
      <c r="GN92" s="102"/>
      <c r="GO92" s="102"/>
      <c r="GP92" s="102"/>
      <c r="GQ92" s="102"/>
      <c r="GR92" s="102"/>
      <c r="GS92" s="102"/>
      <c r="GT92" s="102"/>
      <c r="GU92" s="102"/>
      <c r="GV92" s="102"/>
      <c r="GW92" s="102"/>
      <c r="GX92" s="102"/>
      <c r="GY92" s="102"/>
      <c r="GZ92" s="102"/>
      <c r="HA92" s="102"/>
      <c r="HB92" s="102"/>
      <c r="HC92" s="102"/>
      <c r="HD92" s="102"/>
      <c r="HE92" s="102"/>
      <c r="HF92" s="102"/>
      <c r="HG92" s="102"/>
      <c r="HH92" s="102"/>
      <c r="HI92" s="102"/>
      <c r="HJ92" s="102"/>
      <c r="HK92" s="102"/>
      <c r="HL92" s="102"/>
      <c r="HM92" s="102"/>
      <c r="HN92" s="102"/>
      <c r="HO92" s="102"/>
      <c r="HP92" s="102"/>
      <c r="HQ92" s="102"/>
      <c r="HR92" s="102"/>
      <c r="HS92" s="102"/>
      <c r="HT92" s="102"/>
      <c r="HU92" s="102"/>
      <c r="HV92" s="102"/>
      <c r="HW92" s="102"/>
      <c r="HX92" s="102"/>
      <c r="HY92" s="102"/>
      <c r="HZ92" s="102"/>
      <c r="IA92" s="102"/>
      <c r="IB92" s="102"/>
      <c r="IC92" s="102"/>
      <c r="ID92" s="102"/>
      <c r="IE92" s="102"/>
      <c r="IF92" s="102"/>
      <c r="IG92" s="102"/>
      <c r="IH92" s="102"/>
      <c r="II92" s="102"/>
      <c r="IJ92" s="102"/>
      <c r="IK92" s="102"/>
      <c r="IL92" s="102"/>
      <c r="IM92" s="102"/>
      <c r="IN92" s="102"/>
      <c r="IO92" s="102"/>
      <c r="IP92" s="102"/>
      <c r="IQ92" s="102"/>
      <c r="IR92" s="102"/>
      <c r="IS92" s="102"/>
      <c r="IT92" s="102"/>
      <c r="IU92" s="102"/>
      <c r="IV92" s="102"/>
    </row>
    <row r="93" spans="1:256" s="12" customFormat="1" ht="31.5">
      <c r="A93" s="85" t="s">
        <v>75</v>
      </c>
      <c r="B93" s="124" t="s">
        <v>77</v>
      </c>
      <c r="C93" s="85" t="s">
        <v>12</v>
      </c>
      <c r="D93" s="86">
        <v>98</v>
      </c>
      <c r="E93" s="86">
        <v>99.2</v>
      </c>
      <c r="F93" s="86"/>
      <c r="G93" s="86">
        <v>80</v>
      </c>
      <c r="H93" s="13">
        <f>G93/D93*100</f>
        <v>81.63265306122449</v>
      </c>
      <c r="I93" s="88">
        <v>99.2</v>
      </c>
      <c r="J93" s="88"/>
      <c r="K93" s="67"/>
      <c r="L93" s="67"/>
      <c r="M93" s="67"/>
      <c r="N93" s="67"/>
      <c r="O93" s="67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  <c r="HV93" s="68"/>
      <c r="HW93" s="68"/>
      <c r="HX93" s="68"/>
      <c r="HY93" s="68"/>
      <c r="HZ93" s="68"/>
      <c r="IA93" s="68"/>
      <c r="IB93" s="68"/>
      <c r="IC93" s="68"/>
      <c r="ID93" s="68"/>
      <c r="IE93" s="68"/>
      <c r="IF93" s="68"/>
      <c r="IG93" s="68"/>
      <c r="IH93" s="68"/>
      <c r="II93" s="68"/>
      <c r="IJ93" s="68"/>
      <c r="IK93" s="68"/>
      <c r="IL93" s="68"/>
      <c r="IM93" s="68"/>
      <c r="IN93" s="68"/>
      <c r="IO93" s="68"/>
      <c r="IP93" s="68"/>
      <c r="IQ93" s="68"/>
      <c r="IR93" s="68"/>
      <c r="IS93" s="68"/>
      <c r="IT93" s="68"/>
      <c r="IU93" s="68"/>
      <c r="IV93" s="68"/>
    </row>
    <row r="94" spans="1:256" s="16" customFormat="1" ht="15.75">
      <c r="A94" s="82">
        <v>9</v>
      </c>
      <c r="B94" s="125" t="s">
        <v>102</v>
      </c>
      <c r="C94" s="82"/>
      <c r="D94" s="83"/>
      <c r="E94" s="83"/>
      <c r="F94" s="83"/>
      <c r="G94" s="83"/>
      <c r="H94" s="9"/>
      <c r="I94" s="84"/>
      <c r="J94" s="84"/>
      <c r="K94" s="70"/>
      <c r="L94" s="70"/>
      <c r="M94" s="70"/>
      <c r="N94" s="70"/>
      <c r="O94" s="70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HC94" s="71"/>
      <c r="HD94" s="71"/>
      <c r="HE94" s="71"/>
      <c r="HF94" s="71"/>
      <c r="HG94" s="71"/>
      <c r="HH94" s="71"/>
      <c r="HI94" s="71"/>
      <c r="HJ94" s="71"/>
      <c r="HK94" s="71"/>
      <c r="HL94" s="71"/>
      <c r="HM94" s="71"/>
      <c r="HN94" s="71"/>
      <c r="HO94" s="71"/>
      <c r="HP94" s="71"/>
      <c r="HQ94" s="71"/>
      <c r="HR94" s="71"/>
      <c r="HS94" s="71"/>
      <c r="HT94" s="71"/>
      <c r="HU94" s="71"/>
      <c r="HV94" s="71"/>
      <c r="HW94" s="71"/>
      <c r="HX94" s="71"/>
      <c r="HY94" s="71"/>
      <c r="HZ94" s="71"/>
      <c r="IA94" s="71"/>
      <c r="IB94" s="71"/>
      <c r="IC94" s="71"/>
      <c r="ID94" s="71"/>
      <c r="IE94" s="71"/>
      <c r="IF94" s="71"/>
      <c r="IG94" s="71"/>
      <c r="IH94" s="71"/>
      <c r="II94" s="71"/>
      <c r="IJ94" s="71"/>
      <c r="IK94" s="71"/>
      <c r="IL94" s="71"/>
      <c r="IM94" s="71"/>
      <c r="IN94" s="71"/>
      <c r="IO94" s="71"/>
      <c r="IP94" s="71"/>
      <c r="IQ94" s="71"/>
      <c r="IR94" s="71"/>
      <c r="IS94" s="71"/>
      <c r="IT94" s="71"/>
      <c r="IU94" s="71"/>
      <c r="IV94" s="71"/>
    </row>
    <row r="95" spans="1:256" s="12" customFormat="1" ht="31.5">
      <c r="A95" s="85"/>
      <c r="B95" s="124" t="s">
        <v>106</v>
      </c>
      <c r="C95" s="85" t="s">
        <v>103</v>
      </c>
      <c r="D95" s="86"/>
      <c r="E95" s="86"/>
      <c r="F95" s="86"/>
      <c r="G95" s="86"/>
      <c r="H95" s="13"/>
      <c r="I95" s="87">
        <v>3</v>
      </c>
      <c r="J95" s="88"/>
      <c r="K95" s="67"/>
      <c r="L95" s="67"/>
      <c r="M95" s="67"/>
      <c r="N95" s="67"/>
      <c r="O95" s="67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  <c r="IE95" s="68"/>
      <c r="IF95" s="68"/>
      <c r="IG95" s="68"/>
      <c r="IH95" s="68"/>
      <c r="II95" s="68"/>
      <c r="IJ95" s="68"/>
      <c r="IK95" s="68"/>
      <c r="IL95" s="68"/>
      <c r="IM95" s="68"/>
      <c r="IN95" s="68"/>
      <c r="IO95" s="68"/>
      <c r="IP95" s="68"/>
      <c r="IQ95" s="68"/>
      <c r="IR95" s="68"/>
      <c r="IS95" s="68"/>
      <c r="IT95" s="68"/>
      <c r="IU95" s="68"/>
      <c r="IV95" s="68"/>
    </row>
    <row r="96" spans="1:256" s="134" customFormat="1" ht="15.75">
      <c r="A96" s="126">
        <v>10</v>
      </c>
      <c r="B96" s="127" t="s">
        <v>104</v>
      </c>
      <c r="C96" s="126"/>
      <c r="D96" s="128"/>
      <c r="E96" s="128"/>
      <c r="F96" s="128"/>
      <c r="G96" s="128"/>
      <c r="H96" s="129"/>
      <c r="I96" s="130"/>
      <c r="J96" s="131"/>
      <c r="K96" s="132"/>
      <c r="L96" s="132"/>
      <c r="M96" s="132"/>
      <c r="N96" s="132"/>
      <c r="O96" s="132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3"/>
      <c r="DF96" s="133"/>
      <c r="DG96" s="133"/>
      <c r="DH96" s="133"/>
      <c r="DI96" s="133"/>
      <c r="DJ96" s="133"/>
      <c r="DK96" s="133"/>
      <c r="DL96" s="133"/>
      <c r="DM96" s="133"/>
      <c r="DN96" s="133"/>
      <c r="DO96" s="133"/>
      <c r="DP96" s="133"/>
      <c r="DQ96" s="133"/>
      <c r="DR96" s="133"/>
      <c r="DS96" s="133"/>
      <c r="DT96" s="133"/>
      <c r="DU96" s="133"/>
      <c r="DV96" s="133"/>
      <c r="DW96" s="133"/>
      <c r="DX96" s="133"/>
      <c r="DY96" s="133"/>
      <c r="DZ96" s="133"/>
      <c r="EA96" s="133"/>
      <c r="EB96" s="133"/>
      <c r="EC96" s="133"/>
      <c r="ED96" s="133"/>
      <c r="EE96" s="133"/>
      <c r="EF96" s="133"/>
      <c r="EG96" s="133"/>
      <c r="EH96" s="133"/>
      <c r="EI96" s="133"/>
      <c r="EJ96" s="133"/>
      <c r="EK96" s="133"/>
      <c r="EL96" s="133"/>
      <c r="EM96" s="133"/>
      <c r="EN96" s="133"/>
      <c r="EO96" s="133"/>
      <c r="EP96" s="133"/>
      <c r="EQ96" s="133"/>
      <c r="ER96" s="133"/>
      <c r="ES96" s="133"/>
      <c r="ET96" s="133"/>
      <c r="EU96" s="133"/>
      <c r="EV96" s="133"/>
      <c r="EW96" s="133"/>
      <c r="EX96" s="133"/>
      <c r="EY96" s="133"/>
      <c r="EZ96" s="133"/>
      <c r="FA96" s="133"/>
      <c r="FB96" s="133"/>
      <c r="FC96" s="133"/>
      <c r="FD96" s="133"/>
      <c r="FE96" s="133"/>
      <c r="FF96" s="133"/>
      <c r="FG96" s="133"/>
      <c r="FH96" s="133"/>
      <c r="FI96" s="133"/>
      <c r="FJ96" s="133"/>
      <c r="FK96" s="133"/>
      <c r="FL96" s="133"/>
      <c r="FM96" s="133"/>
      <c r="FN96" s="133"/>
      <c r="FO96" s="133"/>
      <c r="FP96" s="133"/>
      <c r="FQ96" s="133"/>
      <c r="FR96" s="133"/>
      <c r="FS96" s="133"/>
      <c r="FT96" s="133"/>
      <c r="FU96" s="133"/>
      <c r="FV96" s="133"/>
      <c r="FW96" s="133"/>
      <c r="FX96" s="133"/>
      <c r="FY96" s="133"/>
      <c r="FZ96" s="133"/>
      <c r="GA96" s="133"/>
      <c r="GB96" s="133"/>
      <c r="GC96" s="133"/>
      <c r="GD96" s="133"/>
      <c r="GE96" s="133"/>
      <c r="GF96" s="133"/>
      <c r="GG96" s="133"/>
      <c r="GH96" s="133"/>
      <c r="GI96" s="133"/>
      <c r="GJ96" s="133"/>
      <c r="GK96" s="133"/>
      <c r="GL96" s="133"/>
      <c r="GM96" s="133"/>
      <c r="GN96" s="133"/>
      <c r="GO96" s="133"/>
      <c r="GP96" s="133"/>
      <c r="GQ96" s="133"/>
      <c r="GR96" s="133"/>
      <c r="GS96" s="133"/>
      <c r="GT96" s="133"/>
      <c r="GU96" s="133"/>
      <c r="GV96" s="133"/>
      <c r="GW96" s="133"/>
      <c r="GX96" s="133"/>
      <c r="GY96" s="133"/>
      <c r="GZ96" s="133"/>
      <c r="HA96" s="133"/>
      <c r="HB96" s="133"/>
      <c r="HC96" s="133"/>
      <c r="HD96" s="133"/>
      <c r="HE96" s="133"/>
      <c r="HF96" s="133"/>
      <c r="HG96" s="133"/>
      <c r="HH96" s="133"/>
      <c r="HI96" s="133"/>
      <c r="HJ96" s="133"/>
      <c r="HK96" s="133"/>
      <c r="HL96" s="133"/>
      <c r="HM96" s="133"/>
      <c r="HN96" s="133"/>
      <c r="HO96" s="133"/>
      <c r="HP96" s="133"/>
      <c r="HQ96" s="133"/>
      <c r="HR96" s="133"/>
      <c r="HS96" s="133"/>
      <c r="HT96" s="133"/>
      <c r="HU96" s="133"/>
      <c r="HV96" s="133"/>
      <c r="HW96" s="133"/>
      <c r="HX96" s="133"/>
      <c r="HY96" s="133"/>
      <c r="HZ96" s="133"/>
      <c r="IA96" s="133"/>
      <c r="IB96" s="133"/>
      <c r="IC96" s="133"/>
      <c r="ID96" s="133"/>
      <c r="IE96" s="133"/>
      <c r="IF96" s="133"/>
      <c r="IG96" s="133"/>
      <c r="IH96" s="133"/>
      <c r="II96" s="133"/>
      <c r="IJ96" s="133"/>
      <c r="IK96" s="133"/>
      <c r="IL96" s="133"/>
      <c r="IM96" s="133"/>
      <c r="IN96" s="133"/>
      <c r="IO96" s="133"/>
      <c r="IP96" s="133"/>
      <c r="IQ96" s="133"/>
      <c r="IR96" s="133"/>
      <c r="IS96" s="133"/>
      <c r="IT96" s="133"/>
      <c r="IU96" s="133"/>
      <c r="IV96" s="133"/>
    </row>
    <row r="97" spans="1:256" s="12" customFormat="1" ht="15.75">
      <c r="A97" s="85" t="s">
        <v>75</v>
      </c>
      <c r="B97" s="124" t="s">
        <v>105</v>
      </c>
      <c r="C97" s="85" t="s">
        <v>79</v>
      </c>
      <c r="D97" s="86"/>
      <c r="E97" s="86"/>
      <c r="F97" s="86"/>
      <c r="G97" s="86"/>
      <c r="H97" s="13"/>
      <c r="I97" s="87">
        <f>SUM(I99:I101)</f>
        <v>65</v>
      </c>
      <c r="J97" s="88"/>
      <c r="K97" s="67"/>
      <c r="L97" s="67"/>
      <c r="M97" s="67"/>
      <c r="N97" s="67"/>
      <c r="O97" s="67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  <c r="IE97" s="68"/>
      <c r="IF97" s="68"/>
      <c r="IG97" s="68"/>
      <c r="IH97" s="68"/>
      <c r="II97" s="68"/>
      <c r="IJ97" s="68"/>
      <c r="IK97" s="68"/>
      <c r="IL97" s="68"/>
      <c r="IM97" s="68"/>
      <c r="IN97" s="68"/>
      <c r="IO97" s="68"/>
      <c r="IP97" s="68"/>
      <c r="IQ97" s="68"/>
      <c r="IR97" s="68"/>
      <c r="IS97" s="68"/>
      <c r="IT97" s="68"/>
      <c r="IU97" s="68"/>
      <c r="IV97" s="68"/>
    </row>
    <row r="98" spans="1:256" s="12" customFormat="1" ht="15.75">
      <c r="A98" s="85"/>
      <c r="B98" s="124" t="s">
        <v>31</v>
      </c>
      <c r="C98" s="85"/>
      <c r="D98" s="86"/>
      <c r="E98" s="86"/>
      <c r="F98" s="86"/>
      <c r="G98" s="86"/>
      <c r="H98" s="13"/>
      <c r="I98" s="88"/>
      <c r="J98" s="88"/>
      <c r="K98" s="67"/>
      <c r="L98" s="67"/>
      <c r="M98" s="67"/>
      <c r="N98" s="67"/>
      <c r="O98" s="67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  <c r="HV98" s="68"/>
      <c r="HW98" s="68"/>
      <c r="HX98" s="68"/>
      <c r="HY98" s="68"/>
      <c r="HZ98" s="68"/>
      <c r="IA98" s="68"/>
      <c r="IB98" s="68"/>
      <c r="IC98" s="68"/>
      <c r="ID98" s="68"/>
      <c r="IE98" s="68"/>
      <c r="IF98" s="68"/>
      <c r="IG98" s="68"/>
      <c r="IH98" s="68"/>
      <c r="II98" s="68"/>
      <c r="IJ98" s="68"/>
      <c r="IK98" s="68"/>
      <c r="IL98" s="68"/>
      <c r="IM98" s="68"/>
      <c r="IN98" s="68"/>
      <c r="IO98" s="68"/>
      <c r="IP98" s="68"/>
      <c r="IQ98" s="68"/>
      <c r="IR98" s="68"/>
      <c r="IS98" s="68"/>
      <c r="IT98" s="68"/>
      <c r="IU98" s="68"/>
      <c r="IV98" s="68"/>
    </row>
    <row r="99" spans="1:256" s="12" customFormat="1" ht="15.75">
      <c r="A99" s="85" t="s">
        <v>107</v>
      </c>
      <c r="B99" s="124" t="s">
        <v>108</v>
      </c>
      <c r="C99" s="85" t="s">
        <v>94</v>
      </c>
      <c r="D99" s="86"/>
      <c r="E99" s="86"/>
      <c r="F99" s="86"/>
      <c r="G99" s="86"/>
      <c r="H99" s="13"/>
      <c r="I99" s="87">
        <v>50</v>
      </c>
      <c r="J99" s="88"/>
      <c r="K99" s="67"/>
      <c r="L99" s="67"/>
      <c r="M99" s="67"/>
      <c r="N99" s="67"/>
      <c r="O99" s="67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  <c r="GT99" s="68"/>
      <c r="GU99" s="68"/>
      <c r="GV99" s="68"/>
      <c r="GW99" s="68"/>
      <c r="GX99" s="68"/>
      <c r="GY99" s="68"/>
      <c r="GZ99" s="68"/>
      <c r="HA99" s="68"/>
      <c r="HB99" s="68"/>
      <c r="HC99" s="68"/>
      <c r="HD99" s="68"/>
      <c r="HE99" s="68"/>
      <c r="HF99" s="68"/>
      <c r="HG99" s="68"/>
      <c r="HH99" s="68"/>
      <c r="HI99" s="68"/>
      <c r="HJ99" s="68"/>
      <c r="HK99" s="68"/>
      <c r="HL99" s="68"/>
      <c r="HM99" s="68"/>
      <c r="HN99" s="68"/>
      <c r="HO99" s="68"/>
      <c r="HP99" s="68"/>
      <c r="HQ99" s="68"/>
      <c r="HR99" s="68"/>
      <c r="HS99" s="68"/>
      <c r="HT99" s="68"/>
      <c r="HU99" s="68"/>
      <c r="HV99" s="68"/>
      <c r="HW99" s="68"/>
      <c r="HX99" s="68"/>
      <c r="HY99" s="68"/>
      <c r="HZ99" s="68"/>
      <c r="IA99" s="68"/>
      <c r="IB99" s="68"/>
      <c r="IC99" s="68"/>
      <c r="ID99" s="68"/>
      <c r="IE99" s="68"/>
      <c r="IF99" s="68"/>
      <c r="IG99" s="68"/>
      <c r="IH99" s="68"/>
      <c r="II99" s="68"/>
      <c r="IJ99" s="68"/>
      <c r="IK99" s="68"/>
      <c r="IL99" s="68"/>
      <c r="IM99" s="68"/>
      <c r="IN99" s="68"/>
      <c r="IO99" s="68"/>
      <c r="IP99" s="68"/>
      <c r="IQ99" s="68"/>
      <c r="IR99" s="68"/>
      <c r="IS99" s="68"/>
      <c r="IT99" s="68"/>
      <c r="IU99" s="68"/>
      <c r="IV99" s="68"/>
    </row>
    <row r="100" spans="1:256" s="12" customFormat="1" ht="15.75">
      <c r="A100" s="85" t="s">
        <v>107</v>
      </c>
      <c r="B100" s="124" t="s">
        <v>109</v>
      </c>
      <c r="C100" s="85" t="s">
        <v>94</v>
      </c>
      <c r="D100" s="86"/>
      <c r="E100" s="86"/>
      <c r="F100" s="86"/>
      <c r="G100" s="86"/>
      <c r="H100" s="13"/>
      <c r="I100" s="87"/>
      <c r="J100" s="88"/>
      <c r="K100" s="67"/>
      <c r="L100" s="67"/>
      <c r="M100" s="67"/>
      <c r="N100" s="67"/>
      <c r="O100" s="67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  <c r="IE100" s="68"/>
      <c r="IF100" s="68"/>
      <c r="IG100" s="68"/>
      <c r="IH100" s="68"/>
      <c r="II100" s="68"/>
      <c r="IJ100" s="68"/>
      <c r="IK100" s="68"/>
      <c r="IL100" s="68"/>
      <c r="IM100" s="68"/>
      <c r="IN100" s="68"/>
      <c r="IO100" s="68"/>
      <c r="IP100" s="68"/>
      <c r="IQ100" s="68"/>
      <c r="IR100" s="68"/>
      <c r="IS100" s="68"/>
      <c r="IT100" s="68"/>
      <c r="IU100" s="68"/>
      <c r="IV100" s="68"/>
    </row>
    <row r="101" spans="1:256" s="12" customFormat="1" ht="15.75">
      <c r="A101" s="85" t="s">
        <v>107</v>
      </c>
      <c r="B101" s="124" t="s">
        <v>112</v>
      </c>
      <c r="C101" s="85" t="s">
        <v>94</v>
      </c>
      <c r="D101" s="86"/>
      <c r="E101" s="86"/>
      <c r="F101" s="86"/>
      <c r="G101" s="86"/>
      <c r="H101" s="13"/>
      <c r="I101" s="87">
        <v>15</v>
      </c>
      <c r="J101" s="88"/>
      <c r="K101" s="67"/>
      <c r="L101" s="67"/>
      <c r="M101" s="67"/>
      <c r="N101" s="67"/>
      <c r="O101" s="67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  <c r="GV101" s="68"/>
      <c r="GW101" s="68"/>
      <c r="GX101" s="68"/>
      <c r="GY101" s="68"/>
      <c r="GZ101" s="68"/>
      <c r="HA101" s="68"/>
      <c r="HB101" s="68"/>
      <c r="HC101" s="68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68"/>
      <c r="HO101" s="68"/>
      <c r="HP101" s="68"/>
      <c r="HQ101" s="68"/>
      <c r="HR101" s="68"/>
      <c r="HS101" s="68"/>
      <c r="HT101" s="68"/>
      <c r="HU101" s="68"/>
      <c r="HV101" s="68"/>
      <c r="HW101" s="68"/>
      <c r="HX101" s="68"/>
      <c r="HY101" s="68"/>
      <c r="HZ101" s="68"/>
      <c r="IA101" s="68"/>
      <c r="IB101" s="68"/>
      <c r="IC101" s="68"/>
      <c r="ID101" s="68"/>
      <c r="IE101" s="68"/>
      <c r="IF101" s="68"/>
      <c r="IG101" s="68"/>
      <c r="IH101" s="68"/>
      <c r="II101" s="68"/>
      <c r="IJ101" s="68"/>
      <c r="IK101" s="68"/>
      <c r="IL101" s="68"/>
      <c r="IM101" s="68"/>
      <c r="IN101" s="68"/>
      <c r="IO101" s="68"/>
      <c r="IP101" s="68"/>
      <c r="IQ101" s="68"/>
      <c r="IR101" s="68"/>
      <c r="IS101" s="68"/>
      <c r="IT101" s="68"/>
      <c r="IU101" s="68"/>
      <c r="IV101" s="68"/>
    </row>
    <row r="102" spans="1:256" s="134" customFormat="1" ht="15.75">
      <c r="A102" s="126" t="s">
        <v>110</v>
      </c>
      <c r="B102" s="127" t="s">
        <v>111</v>
      </c>
      <c r="C102" s="126"/>
      <c r="D102" s="128"/>
      <c r="E102" s="128"/>
      <c r="F102" s="128"/>
      <c r="G102" s="128"/>
      <c r="H102" s="129"/>
      <c r="I102" s="131"/>
      <c r="J102" s="131"/>
      <c r="K102" s="132"/>
      <c r="L102" s="132"/>
      <c r="M102" s="132"/>
      <c r="N102" s="132"/>
      <c r="O102" s="132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33"/>
      <c r="EN102" s="133"/>
      <c r="EO102" s="133"/>
      <c r="EP102" s="133"/>
      <c r="EQ102" s="133"/>
      <c r="ER102" s="133"/>
      <c r="ES102" s="133"/>
      <c r="ET102" s="133"/>
      <c r="EU102" s="133"/>
      <c r="EV102" s="133"/>
      <c r="EW102" s="133"/>
      <c r="EX102" s="133"/>
      <c r="EY102" s="133"/>
      <c r="EZ102" s="133"/>
      <c r="FA102" s="133"/>
      <c r="FB102" s="133"/>
      <c r="FC102" s="133"/>
      <c r="FD102" s="133"/>
      <c r="FE102" s="133"/>
      <c r="FF102" s="133"/>
      <c r="FG102" s="133"/>
      <c r="FH102" s="133"/>
      <c r="FI102" s="133"/>
      <c r="FJ102" s="133"/>
      <c r="FK102" s="133"/>
      <c r="FL102" s="133"/>
      <c r="FM102" s="133"/>
      <c r="FN102" s="133"/>
      <c r="FO102" s="133"/>
      <c r="FP102" s="133"/>
      <c r="FQ102" s="133"/>
      <c r="FR102" s="133"/>
      <c r="FS102" s="133"/>
      <c r="FT102" s="133"/>
      <c r="FU102" s="133"/>
      <c r="FV102" s="133"/>
      <c r="FW102" s="133"/>
      <c r="FX102" s="133"/>
      <c r="FY102" s="133"/>
      <c r="FZ102" s="133"/>
      <c r="GA102" s="133"/>
      <c r="GB102" s="133"/>
      <c r="GC102" s="133"/>
      <c r="GD102" s="133"/>
      <c r="GE102" s="133"/>
      <c r="GF102" s="133"/>
      <c r="GG102" s="133"/>
      <c r="GH102" s="133"/>
      <c r="GI102" s="133"/>
      <c r="GJ102" s="133"/>
      <c r="GK102" s="133"/>
      <c r="GL102" s="133"/>
      <c r="GM102" s="133"/>
      <c r="GN102" s="133"/>
      <c r="GO102" s="133"/>
      <c r="GP102" s="133"/>
      <c r="GQ102" s="133"/>
      <c r="GR102" s="133"/>
      <c r="GS102" s="133"/>
      <c r="GT102" s="133"/>
      <c r="GU102" s="133"/>
      <c r="GV102" s="133"/>
      <c r="GW102" s="133"/>
      <c r="GX102" s="133"/>
      <c r="GY102" s="133"/>
      <c r="GZ102" s="133"/>
      <c r="HA102" s="133"/>
      <c r="HB102" s="133"/>
      <c r="HC102" s="133"/>
      <c r="HD102" s="133"/>
      <c r="HE102" s="133"/>
      <c r="HF102" s="133"/>
      <c r="HG102" s="133"/>
      <c r="HH102" s="133"/>
      <c r="HI102" s="133"/>
      <c r="HJ102" s="133"/>
      <c r="HK102" s="133"/>
      <c r="HL102" s="133"/>
      <c r="HM102" s="133"/>
      <c r="HN102" s="133"/>
      <c r="HO102" s="133"/>
      <c r="HP102" s="133"/>
      <c r="HQ102" s="133"/>
      <c r="HR102" s="133"/>
      <c r="HS102" s="133"/>
      <c r="HT102" s="133"/>
      <c r="HU102" s="133"/>
      <c r="HV102" s="133"/>
      <c r="HW102" s="133"/>
      <c r="HX102" s="133"/>
      <c r="HY102" s="133"/>
      <c r="HZ102" s="133"/>
      <c r="IA102" s="133"/>
      <c r="IB102" s="133"/>
      <c r="IC102" s="133"/>
      <c r="ID102" s="133"/>
      <c r="IE102" s="133"/>
      <c r="IF102" s="133"/>
      <c r="IG102" s="133"/>
      <c r="IH102" s="133"/>
      <c r="II102" s="133"/>
      <c r="IJ102" s="133"/>
      <c r="IK102" s="133"/>
      <c r="IL102" s="133"/>
      <c r="IM102" s="133"/>
      <c r="IN102" s="133"/>
      <c r="IO102" s="133"/>
      <c r="IP102" s="133"/>
      <c r="IQ102" s="133"/>
      <c r="IR102" s="133"/>
      <c r="IS102" s="133"/>
      <c r="IT102" s="133"/>
      <c r="IU102" s="133"/>
      <c r="IV102" s="133"/>
    </row>
    <row r="103" spans="1:256" s="115" customFormat="1" ht="31.5">
      <c r="A103" s="105" t="s">
        <v>75</v>
      </c>
      <c r="B103" s="135" t="s">
        <v>113</v>
      </c>
      <c r="C103" s="105" t="s">
        <v>12</v>
      </c>
      <c r="D103" s="108"/>
      <c r="E103" s="108"/>
      <c r="F103" s="108"/>
      <c r="G103" s="108"/>
      <c r="H103" s="110"/>
      <c r="I103" s="136">
        <v>99.84</v>
      </c>
      <c r="J103" s="136"/>
      <c r="K103" s="112"/>
      <c r="L103" s="112"/>
      <c r="M103" s="112"/>
      <c r="N103" s="112"/>
      <c r="O103" s="112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  <c r="DU103" s="114"/>
      <c r="DV103" s="114"/>
      <c r="DW103" s="114"/>
      <c r="DX103" s="114"/>
      <c r="DY103" s="114"/>
      <c r="DZ103" s="114"/>
      <c r="EA103" s="114"/>
      <c r="EB103" s="114"/>
      <c r="EC103" s="114"/>
      <c r="ED103" s="114"/>
      <c r="EE103" s="114"/>
      <c r="EF103" s="114"/>
      <c r="EG103" s="114"/>
      <c r="EH103" s="114"/>
      <c r="EI103" s="114"/>
      <c r="EJ103" s="114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14"/>
      <c r="EU103" s="114"/>
      <c r="EV103" s="114"/>
      <c r="EW103" s="114"/>
      <c r="EX103" s="114"/>
      <c r="EY103" s="114"/>
      <c r="EZ103" s="114"/>
      <c r="FA103" s="114"/>
      <c r="FB103" s="114"/>
      <c r="FC103" s="114"/>
      <c r="FD103" s="114"/>
      <c r="FE103" s="114"/>
      <c r="FF103" s="114"/>
      <c r="FG103" s="114"/>
      <c r="FH103" s="114"/>
      <c r="FI103" s="114"/>
      <c r="FJ103" s="114"/>
      <c r="FK103" s="114"/>
      <c r="FL103" s="114"/>
      <c r="FM103" s="114"/>
      <c r="FN103" s="114"/>
      <c r="FO103" s="114"/>
      <c r="FP103" s="114"/>
      <c r="FQ103" s="114"/>
      <c r="FR103" s="114"/>
      <c r="FS103" s="114"/>
      <c r="FT103" s="114"/>
      <c r="FU103" s="114"/>
      <c r="FV103" s="114"/>
      <c r="FW103" s="114"/>
      <c r="FX103" s="114"/>
      <c r="FY103" s="114"/>
      <c r="FZ103" s="114"/>
      <c r="GA103" s="114"/>
      <c r="GB103" s="114"/>
      <c r="GC103" s="114"/>
      <c r="GD103" s="114"/>
      <c r="GE103" s="114"/>
      <c r="GF103" s="114"/>
      <c r="GG103" s="114"/>
      <c r="GH103" s="114"/>
      <c r="GI103" s="114"/>
      <c r="GJ103" s="114"/>
      <c r="GK103" s="114"/>
      <c r="GL103" s="114"/>
      <c r="GM103" s="114"/>
      <c r="GN103" s="114"/>
      <c r="GO103" s="114"/>
      <c r="GP103" s="114"/>
      <c r="GQ103" s="114"/>
      <c r="GR103" s="114"/>
      <c r="GS103" s="114"/>
      <c r="GT103" s="114"/>
      <c r="GU103" s="114"/>
      <c r="GV103" s="114"/>
      <c r="GW103" s="114"/>
      <c r="GX103" s="114"/>
      <c r="GY103" s="114"/>
      <c r="GZ103" s="114"/>
      <c r="HA103" s="114"/>
      <c r="HB103" s="114"/>
      <c r="HC103" s="114"/>
      <c r="HD103" s="114"/>
      <c r="HE103" s="114"/>
      <c r="HF103" s="114"/>
      <c r="HG103" s="114"/>
      <c r="HH103" s="114"/>
      <c r="HI103" s="114"/>
      <c r="HJ103" s="114"/>
      <c r="HK103" s="114"/>
      <c r="HL103" s="114"/>
      <c r="HM103" s="114"/>
      <c r="HN103" s="114"/>
      <c r="HO103" s="114"/>
      <c r="HP103" s="114"/>
      <c r="HQ103" s="114"/>
      <c r="HR103" s="114"/>
      <c r="HS103" s="114"/>
      <c r="HT103" s="114"/>
      <c r="HU103" s="114"/>
      <c r="HV103" s="114"/>
      <c r="HW103" s="114"/>
      <c r="HX103" s="114"/>
      <c r="HY103" s="114"/>
      <c r="HZ103" s="114"/>
      <c r="IA103" s="114"/>
      <c r="IB103" s="114"/>
      <c r="IC103" s="114"/>
      <c r="ID103" s="114"/>
      <c r="IE103" s="114"/>
      <c r="IF103" s="114"/>
      <c r="IG103" s="114"/>
      <c r="IH103" s="114"/>
      <c r="II103" s="114"/>
      <c r="IJ103" s="114"/>
      <c r="IK103" s="114"/>
      <c r="IL103" s="114"/>
      <c r="IM103" s="114"/>
      <c r="IN103" s="114"/>
      <c r="IO103" s="114"/>
      <c r="IP103" s="114"/>
      <c r="IQ103" s="114"/>
      <c r="IR103" s="114"/>
      <c r="IS103" s="114"/>
      <c r="IT103" s="114"/>
      <c r="IU103" s="114"/>
      <c r="IV103" s="114"/>
    </row>
    <row r="104" spans="1:256" s="115" customFormat="1" ht="31.5">
      <c r="A104" s="105" t="s">
        <v>75</v>
      </c>
      <c r="B104" s="135" t="s">
        <v>114</v>
      </c>
      <c r="C104" s="105" t="s">
        <v>12</v>
      </c>
      <c r="D104" s="108"/>
      <c r="E104" s="108"/>
      <c r="F104" s="108"/>
      <c r="G104" s="108"/>
      <c r="H104" s="110"/>
      <c r="I104" s="136">
        <v>33.33</v>
      </c>
      <c r="J104" s="136"/>
      <c r="K104" s="112"/>
      <c r="L104" s="112"/>
      <c r="M104" s="112"/>
      <c r="N104" s="112"/>
      <c r="O104" s="112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4"/>
      <c r="CO104" s="114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4"/>
      <c r="DD104" s="114"/>
      <c r="DE104" s="114"/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4"/>
      <c r="DR104" s="114"/>
      <c r="DS104" s="114"/>
      <c r="DT104" s="114"/>
      <c r="DU104" s="114"/>
      <c r="DV104" s="114"/>
      <c r="DW104" s="114"/>
      <c r="DX104" s="114"/>
      <c r="DY104" s="114"/>
      <c r="DZ104" s="114"/>
      <c r="EA104" s="114"/>
      <c r="EB104" s="114"/>
      <c r="EC104" s="114"/>
      <c r="ED104" s="114"/>
      <c r="EE104" s="114"/>
      <c r="EF104" s="114"/>
      <c r="EG104" s="114"/>
      <c r="EH104" s="114"/>
      <c r="EI104" s="114"/>
      <c r="EJ104" s="114"/>
      <c r="EK104" s="114"/>
      <c r="EL104" s="114"/>
      <c r="EM104" s="114"/>
      <c r="EN104" s="114"/>
      <c r="EO104" s="114"/>
      <c r="EP104" s="114"/>
      <c r="EQ104" s="114"/>
      <c r="ER104" s="114"/>
      <c r="ES104" s="114"/>
      <c r="ET104" s="114"/>
      <c r="EU104" s="114"/>
      <c r="EV104" s="114"/>
      <c r="EW104" s="114"/>
      <c r="EX104" s="114"/>
      <c r="EY104" s="114"/>
      <c r="EZ104" s="114"/>
      <c r="FA104" s="114"/>
      <c r="FB104" s="114"/>
      <c r="FC104" s="114"/>
      <c r="FD104" s="114"/>
      <c r="FE104" s="114"/>
      <c r="FF104" s="114"/>
      <c r="FG104" s="114"/>
      <c r="FH104" s="114"/>
      <c r="FI104" s="114"/>
      <c r="FJ104" s="114"/>
      <c r="FK104" s="114"/>
      <c r="FL104" s="114"/>
      <c r="FM104" s="114"/>
      <c r="FN104" s="114"/>
      <c r="FO104" s="114"/>
      <c r="FP104" s="114"/>
      <c r="FQ104" s="114"/>
      <c r="FR104" s="114"/>
      <c r="FS104" s="114"/>
      <c r="FT104" s="114"/>
      <c r="FU104" s="114"/>
      <c r="FV104" s="114"/>
      <c r="FW104" s="114"/>
      <c r="FX104" s="114"/>
      <c r="FY104" s="114"/>
      <c r="FZ104" s="114"/>
      <c r="GA104" s="114"/>
      <c r="GB104" s="114"/>
      <c r="GC104" s="114"/>
      <c r="GD104" s="114"/>
      <c r="GE104" s="114"/>
      <c r="GF104" s="114"/>
      <c r="GG104" s="114"/>
      <c r="GH104" s="114"/>
      <c r="GI104" s="114"/>
      <c r="GJ104" s="114"/>
      <c r="GK104" s="114"/>
      <c r="GL104" s="114"/>
      <c r="GM104" s="114"/>
      <c r="GN104" s="114"/>
      <c r="GO104" s="114"/>
      <c r="GP104" s="114"/>
      <c r="GQ104" s="114"/>
      <c r="GR104" s="114"/>
      <c r="GS104" s="114"/>
      <c r="GT104" s="114"/>
      <c r="GU104" s="114"/>
      <c r="GV104" s="114"/>
      <c r="GW104" s="114"/>
      <c r="GX104" s="114"/>
      <c r="GY104" s="114"/>
      <c r="GZ104" s="114"/>
      <c r="HA104" s="114"/>
      <c r="HB104" s="114"/>
      <c r="HC104" s="114"/>
      <c r="HD104" s="114"/>
      <c r="HE104" s="114"/>
      <c r="HF104" s="114"/>
      <c r="HG104" s="114"/>
      <c r="HH104" s="114"/>
      <c r="HI104" s="114"/>
      <c r="HJ104" s="114"/>
      <c r="HK104" s="114"/>
      <c r="HL104" s="114"/>
      <c r="HM104" s="114"/>
      <c r="HN104" s="114"/>
      <c r="HO104" s="114"/>
      <c r="HP104" s="114"/>
      <c r="HQ104" s="114"/>
      <c r="HR104" s="114"/>
      <c r="HS104" s="114"/>
      <c r="HT104" s="114"/>
      <c r="HU104" s="114"/>
      <c r="HV104" s="114"/>
      <c r="HW104" s="114"/>
      <c r="HX104" s="114"/>
      <c r="HY104" s="114"/>
      <c r="HZ104" s="114"/>
      <c r="IA104" s="114"/>
      <c r="IB104" s="114"/>
      <c r="IC104" s="114"/>
      <c r="ID104" s="114"/>
      <c r="IE104" s="114"/>
      <c r="IF104" s="114"/>
      <c r="IG104" s="114"/>
      <c r="IH104" s="114"/>
      <c r="II104" s="114"/>
      <c r="IJ104" s="114"/>
      <c r="IK104" s="114"/>
      <c r="IL104" s="114"/>
      <c r="IM104" s="114"/>
      <c r="IN104" s="114"/>
      <c r="IO104" s="114"/>
      <c r="IP104" s="114"/>
      <c r="IQ104" s="114"/>
      <c r="IR104" s="114"/>
      <c r="IS104" s="114"/>
      <c r="IT104" s="114"/>
      <c r="IU104" s="114"/>
      <c r="IV104" s="114"/>
    </row>
    <row r="105" spans="1:256" s="103" customFormat="1" ht="31.5">
      <c r="A105" s="94"/>
      <c r="B105" s="137" t="s">
        <v>121</v>
      </c>
      <c r="C105" s="94" t="s">
        <v>12</v>
      </c>
      <c r="D105" s="96"/>
      <c r="E105" s="96"/>
      <c r="F105" s="96"/>
      <c r="G105" s="96"/>
      <c r="H105" s="98"/>
      <c r="I105" s="138">
        <v>0.85</v>
      </c>
      <c r="J105" s="138"/>
      <c r="K105" s="100"/>
      <c r="L105" s="100"/>
      <c r="M105" s="100"/>
      <c r="N105" s="100"/>
      <c r="O105" s="100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2"/>
      <c r="DT105" s="102"/>
      <c r="DU105" s="102"/>
      <c r="DV105" s="102"/>
      <c r="DW105" s="102"/>
      <c r="DX105" s="102"/>
      <c r="DY105" s="102"/>
      <c r="DZ105" s="102"/>
      <c r="EA105" s="102"/>
      <c r="EB105" s="102"/>
      <c r="EC105" s="102"/>
      <c r="ED105" s="102"/>
      <c r="EE105" s="102"/>
      <c r="EF105" s="102"/>
      <c r="EG105" s="102"/>
      <c r="EH105" s="102"/>
      <c r="EI105" s="102"/>
      <c r="EJ105" s="102"/>
      <c r="EK105" s="102"/>
      <c r="EL105" s="102"/>
      <c r="EM105" s="102"/>
      <c r="EN105" s="102"/>
      <c r="EO105" s="102"/>
      <c r="EP105" s="102"/>
      <c r="EQ105" s="102"/>
      <c r="ER105" s="102"/>
      <c r="ES105" s="102"/>
      <c r="ET105" s="102"/>
      <c r="EU105" s="102"/>
      <c r="EV105" s="102"/>
      <c r="EW105" s="102"/>
      <c r="EX105" s="102"/>
      <c r="EY105" s="102"/>
      <c r="EZ105" s="102"/>
      <c r="FA105" s="102"/>
      <c r="FB105" s="102"/>
      <c r="FC105" s="102"/>
      <c r="FD105" s="102"/>
      <c r="FE105" s="102"/>
      <c r="FF105" s="102"/>
      <c r="FG105" s="102"/>
      <c r="FH105" s="102"/>
      <c r="FI105" s="102"/>
      <c r="FJ105" s="102"/>
      <c r="FK105" s="102"/>
      <c r="FL105" s="102"/>
      <c r="FM105" s="102"/>
      <c r="FN105" s="102"/>
      <c r="FO105" s="102"/>
      <c r="FP105" s="102"/>
      <c r="FQ105" s="102"/>
      <c r="FR105" s="102"/>
      <c r="FS105" s="102"/>
      <c r="FT105" s="102"/>
      <c r="FU105" s="102"/>
      <c r="FV105" s="102"/>
      <c r="FW105" s="102"/>
      <c r="FX105" s="102"/>
      <c r="FY105" s="102"/>
      <c r="FZ105" s="102"/>
      <c r="GA105" s="102"/>
      <c r="GB105" s="102"/>
      <c r="GC105" s="102"/>
      <c r="GD105" s="102"/>
      <c r="GE105" s="102"/>
      <c r="GF105" s="102"/>
      <c r="GG105" s="102"/>
      <c r="GH105" s="102"/>
      <c r="GI105" s="102"/>
      <c r="GJ105" s="102"/>
      <c r="GK105" s="102"/>
      <c r="GL105" s="102"/>
      <c r="GM105" s="102"/>
      <c r="GN105" s="102"/>
      <c r="GO105" s="102"/>
      <c r="GP105" s="102"/>
      <c r="GQ105" s="102"/>
      <c r="GR105" s="102"/>
      <c r="GS105" s="102"/>
      <c r="GT105" s="102"/>
      <c r="GU105" s="102"/>
      <c r="GV105" s="102"/>
      <c r="GW105" s="102"/>
      <c r="GX105" s="102"/>
      <c r="GY105" s="102"/>
      <c r="GZ105" s="102"/>
      <c r="HA105" s="102"/>
      <c r="HB105" s="102"/>
      <c r="HC105" s="102"/>
      <c r="HD105" s="102"/>
      <c r="HE105" s="102"/>
      <c r="HF105" s="102"/>
      <c r="HG105" s="102"/>
      <c r="HH105" s="102"/>
      <c r="HI105" s="102"/>
      <c r="HJ105" s="102"/>
      <c r="HK105" s="102"/>
      <c r="HL105" s="102"/>
      <c r="HM105" s="102"/>
      <c r="HN105" s="102"/>
      <c r="HO105" s="102"/>
      <c r="HP105" s="102"/>
      <c r="HQ105" s="102"/>
      <c r="HR105" s="102"/>
      <c r="HS105" s="102"/>
      <c r="HT105" s="102"/>
      <c r="HU105" s="102"/>
      <c r="HV105" s="102"/>
      <c r="HW105" s="102"/>
      <c r="HX105" s="102"/>
      <c r="HY105" s="102"/>
      <c r="HZ105" s="102"/>
      <c r="IA105" s="102"/>
      <c r="IB105" s="102"/>
      <c r="IC105" s="102"/>
      <c r="ID105" s="102"/>
      <c r="IE105" s="102"/>
      <c r="IF105" s="102"/>
      <c r="IG105" s="102"/>
      <c r="IH105" s="102"/>
      <c r="II105" s="102"/>
      <c r="IJ105" s="102"/>
      <c r="IK105" s="102"/>
      <c r="IL105" s="102"/>
      <c r="IM105" s="102"/>
      <c r="IN105" s="102"/>
      <c r="IO105" s="102"/>
      <c r="IP105" s="102"/>
      <c r="IQ105" s="102"/>
      <c r="IR105" s="102"/>
      <c r="IS105" s="102"/>
      <c r="IT105" s="102"/>
      <c r="IU105" s="102"/>
      <c r="IV105" s="102"/>
    </row>
    <row r="106" spans="1:256" s="115" customFormat="1" ht="31.5">
      <c r="A106" s="105" t="s">
        <v>75</v>
      </c>
      <c r="B106" s="135" t="s">
        <v>122</v>
      </c>
      <c r="C106" s="105"/>
      <c r="D106" s="108"/>
      <c r="E106" s="108"/>
      <c r="F106" s="108"/>
      <c r="G106" s="108"/>
      <c r="H106" s="110"/>
      <c r="I106" s="136"/>
      <c r="J106" s="136"/>
      <c r="K106" s="112"/>
      <c r="L106" s="112"/>
      <c r="M106" s="112"/>
      <c r="N106" s="112"/>
      <c r="O106" s="112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  <c r="CO106" s="114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4"/>
      <c r="DR106" s="114"/>
      <c r="DS106" s="114"/>
      <c r="DT106" s="114"/>
      <c r="DU106" s="114"/>
      <c r="DV106" s="114"/>
      <c r="DW106" s="114"/>
      <c r="DX106" s="114"/>
      <c r="DY106" s="114"/>
      <c r="DZ106" s="114"/>
      <c r="EA106" s="114"/>
      <c r="EB106" s="114"/>
      <c r="EC106" s="114"/>
      <c r="ED106" s="114"/>
      <c r="EE106" s="114"/>
      <c r="EF106" s="114"/>
      <c r="EG106" s="114"/>
      <c r="EH106" s="114"/>
      <c r="EI106" s="114"/>
      <c r="EJ106" s="114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14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4"/>
      <c r="FK106" s="114"/>
      <c r="FL106" s="114"/>
      <c r="FM106" s="114"/>
      <c r="FN106" s="114"/>
      <c r="FO106" s="114"/>
      <c r="FP106" s="114"/>
      <c r="FQ106" s="114"/>
      <c r="FR106" s="114"/>
      <c r="FS106" s="114"/>
      <c r="FT106" s="114"/>
      <c r="FU106" s="114"/>
      <c r="FV106" s="114"/>
      <c r="FW106" s="114"/>
      <c r="FX106" s="114"/>
      <c r="FY106" s="114"/>
      <c r="FZ106" s="114"/>
      <c r="GA106" s="114"/>
      <c r="GB106" s="114"/>
      <c r="GC106" s="114"/>
      <c r="GD106" s="114"/>
      <c r="GE106" s="114"/>
      <c r="GF106" s="114"/>
      <c r="GG106" s="114"/>
      <c r="GH106" s="114"/>
      <c r="GI106" s="114"/>
      <c r="GJ106" s="114"/>
      <c r="GK106" s="114"/>
      <c r="GL106" s="114"/>
      <c r="GM106" s="114"/>
      <c r="GN106" s="114"/>
      <c r="GO106" s="114"/>
      <c r="GP106" s="114"/>
      <c r="GQ106" s="114"/>
      <c r="GR106" s="114"/>
      <c r="GS106" s="114"/>
      <c r="GT106" s="114"/>
      <c r="GU106" s="114"/>
      <c r="GV106" s="114"/>
      <c r="GW106" s="114"/>
      <c r="GX106" s="114"/>
      <c r="GY106" s="114"/>
      <c r="GZ106" s="114"/>
      <c r="HA106" s="114"/>
      <c r="HB106" s="114"/>
      <c r="HC106" s="114"/>
      <c r="HD106" s="114"/>
      <c r="HE106" s="114"/>
      <c r="HF106" s="114"/>
      <c r="HG106" s="114"/>
      <c r="HH106" s="114"/>
      <c r="HI106" s="114"/>
      <c r="HJ106" s="114"/>
      <c r="HK106" s="114"/>
      <c r="HL106" s="114"/>
      <c r="HM106" s="114"/>
      <c r="HN106" s="114"/>
      <c r="HO106" s="114"/>
      <c r="HP106" s="114"/>
      <c r="HQ106" s="114"/>
      <c r="HR106" s="114"/>
      <c r="HS106" s="114"/>
      <c r="HT106" s="114"/>
      <c r="HU106" s="114"/>
      <c r="HV106" s="114"/>
      <c r="HW106" s="114"/>
      <c r="HX106" s="114"/>
      <c r="HY106" s="114"/>
      <c r="HZ106" s="114"/>
      <c r="IA106" s="114"/>
      <c r="IB106" s="114"/>
      <c r="IC106" s="114"/>
      <c r="ID106" s="114"/>
      <c r="IE106" s="114"/>
      <c r="IF106" s="114"/>
      <c r="IG106" s="114"/>
      <c r="IH106" s="114"/>
      <c r="II106" s="114"/>
      <c r="IJ106" s="114"/>
      <c r="IK106" s="114"/>
      <c r="IL106" s="114"/>
      <c r="IM106" s="114"/>
      <c r="IN106" s="114"/>
      <c r="IO106" s="114"/>
      <c r="IP106" s="114"/>
      <c r="IQ106" s="114"/>
      <c r="IR106" s="114"/>
      <c r="IS106" s="114"/>
      <c r="IT106" s="114"/>
      <c r="IU106" s="114"/>
      <c r="IV106" s="114"/>
    </row>
    <row r="107" spans="1:256" s="134" customFormat="1" ht="31.5">
      <c r="A107" s="126">
        <v>12</v>
      </c>
      <c r="B107" s="127" t="s">
        <v>115</v>
      </c>
      <c r="C107" s="126"/>
      <c r="D107" s="128"/>
      <c r="E107" s="128"/>
      <c r="F107" s="128"/>
      <c r="G107" s="128"/>
      <c r="H107" s="129"/>
      <c r="I107" s="131"/>
      <c r="J107" s="131"/>
      <c r="K107" s="132"/>
      <c r="L107" s="132"/>
      <c r="M107" s="132"/>
      <c r="N107" s="132"/>
      <c r="O107" s="132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33"/>
      <c r="DN107" s="133"/>
      <c r="DO107" s="133"/>
      <c r="DP107" s="133"/>
      <c r="DQ107" s="133"/>
      <c r="DR107" s="133"/>
      <c r="DS107" s="133"/>
      <c r="DT107" s="133"/>
      <c r="DU107" s="133"/>
      <c r="DV107" s="133"/>
      <c r="DW107" s="133"/>
      <c r="DX107" s="133"/>
      <c r="DY107" s="133"/>
      <c r="DZ107" s="133"/>
      <c r="EA107" s="133"/>
      <c r="EB107" s="133"/>
      <c r="EC107" s="133"/>
      <c r="ED107" s="133"/>
      <c r="EE107" s="133"/>
      <c r="EF107" s="133"/>
      <c r="EG107" s="133"/>
      <c r="EH107" s="133"/>
      <c r="EI107" s="133"/>
      <c r="EJ107" s="133"/>
      <c r="EK107" s="133"/>
      <c r="EL107" s="133"/>
      <c r="EM107" s="133"/>
      <c r="EN107" s="133"/>
      <c r="EO107" s="133"/>
      <c r="EP107" s="133"/>
      <c r="EQ107" s="133"/>
      <c r="ER107" s="133"/>
      <c r="ES107" s="133"/>
      <c r="ET107" s="133"/>
      <c r="EU107" s="133"/>
      <c r="EV107" s="133"/>
      <c r="EW107" s="133"/>
      <c r="EX107" s="133"/>
      <c r="EY107" s="133"/>
      <c r="EZ107" s="133"/>
      <c r="FA107" s="133"/>
      <c r="FB107" s="133"/>
      <c r="FC107" s="133"/>
      <c r="FD107" s="133"/>
      <c r="FE107" s="133"/>
      <c r="FF107" s="133"/>
      <c r="FG107" s="133"/>
      <c r="FH107" s="133"/>
      <c r="FI107" s="133"/>
      <c r="FJ107" s="133"/>
      <c r="FK107" s="133"/>
      <c r="FL107" s="133"/>
      <c r="FM107" s="133"/>
      <c r="FN107" s="133"/>
      <c r="FO107" s="133"/>
      <c r="FP107" s="133"/>
      <c r="FQ107" s="133"/>
      <c r="FR107" s="133"/>
      <c r="FS107" s="133"/>
      <c r="FT107" s="133"/>
      <c r="FU107" s="133"/>
      <c r="FV107" s="133"/>
      <c r="FW107" s="133"/>
      <c r="FX107" s="133"/>
      <c r="FY107" s="133"/>
      <c r="FZ107" s="133"/>
      <c r="GA107" s="133"/>
      <c r="GB107" s="133"/>
      <c r="GC107" s="133"/>
      <c r="GD107" s="133"/>
      <c r="GE107" s="133"/>
      <c r="GF107" s="133"/>
      <c r="GG107" s="133"/>
      <c r="GH107" s="133"/>
      <c r="GI107" s="133"/>
      <c r="GJ107" s="133"/>
      <c r="GK107" s="133"/>
      <c r="GL107" s="133"/>
      <c r="GM107" s="133"/>
      <c r="GN107" s="133"/>
      <c r="GO107" s="133"/>
      <c r="GP107" s="133"/>
      <c r="GQ107" s="133"/>
      <c r="GR107" s="133"/>
      <c r="GS107" s="133"/>
      <c r="GT107" s="133"/>
      <c r="GU107" s="133"/>
      <c r="GV107" s="133"/>
      <c r="GW107" s="133"/>
      <c r="GX107" s="133"/>
      <c r="GY107" s="133"/>
      <c r="GZ107" s="133"/>
      <c r="HA107" s="133"/>
      <c r="HB107" s="133"/>
      <c r="HC107" s="133"/>
      <c r="HD107" s="133"/>
      <c r="HE107" s="133"/>
      <c r="HF107" s="133"/>
      <c r="HG107" s="133"/>
      <c r="HH107" s="133"/>
      <c r="HI107" s="133"/>
      <c r="HJ107" s="133"/>
      <c r="HK107" s="133"/>
      <c r="HL107" s="133"/>
      <c r="HM107" s="133"/>
      <c r="HN107" s="133"/>
      <c r="HO107" s="133"/>
      <c r="HP107" s="133"/>
      <c r="HQ107" s="133"/>
      <c r="HR107" s="133"/>
      <c r="HS107" s="133"/>
      <c r="HT107" s="133"/>
      <c r="HU107" s="133"/>
      <c r="HV107" s="133"/>
      <c r="HW107" s="133"/>
      <c r="HX107" s="133"/>
      <c r="HY107" s="133"/>
      <c r="HZ107" s="133"/>
      <c r="IA107" s="133"/>
      <c r="IB107" s="133"/>
      <c r="IC107" s="133"/>
      <c r="ID107" s="133"/>
      <c r="IE107" s="133"/>
      <c r="IF107" s="133"/>
      <c r="IG107" s="133"/>
      <c r="IH107" s="133"/>
      <c r="II107" s="133"/>
      <c r="IJ107" s="133"/>
      <c r="IK107" s="133"/>
      <c r="IL107" s="133"/>
      <c r="IM107" s="133"/>
      <c r="IN107" s="133"/>
      <c r="IO107" s="133"/>
      <c r="IP107" s="133"/>
      <c r="IQ107" s="133"/>
      <c r="IR107" s="133"/>
      <c r="IS107" s="133"/>
      <c r="IT107" s="133"/>
      <c r="IU107" s="133"/>
      <c r="IV107" s="133"/>
    </row>
    <row r="108" spans="1:256" s="115" customFormat="1" ht="32.25" customHeight="1">
      <c r="A108" s="105" t="s">
        <v>75</v>
      </c>
      <c r="B108" s="139" t="s">
        <v>82</v>
      </c>
      <c r="C108" s="140" t="s">
        <v>12</v>
      </c>
      <c r="D108" s="110">
        <v>61.08</v>
      </c>
      <c r="E108" s="110">
        <v>85.67</v>
      </c>
      <c r="F108" s="110">
        <v>61.08</v>
      </c>
      <c r="G108" s="110">
        <v>85.67</v>
      </c>
      <c r="H108" s="110">
        <f>G108/D108*100</f>
        <v>140.25867714472824</v>
      </c>
      <c r="I108" s="141">
        <v>85.67</v>
      </c>
      <c r="J108" s="141"/>
      <c r="K108" s="112"/>
      <c r="L108" s="112"/>
      <c r="M108" s="112"/>
      <c r="N108" s="112"/>
      <c r="O108" s="112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4"/>
      <c r="EA108" s="114"/>
      <c r="EB108" s="114"/>
      <c r="EC108" s="114"/>
      <c r="ED108" s="114"/>
      <c r="EE108" s="114"/>
      <c r="EF108" s="114"/>
      <c r="EG108" s="114"/>
      <c r="EH108" s="114"/>
      <c r="EI108" s="114"/>
      <c r="EJ108" s="114"/>
      <c r="EK108" s="114"/>
      <c r="EL108" s="114"/>
      <c r="EM108" s="114"/>
      <c r="EN108" s="114"/>
      <c r="EO108" s="114"/>
      <c r="EP108" s="114"/>
      <c r="EQ108" s="114"/>
      <c r="ER108" s="114"/>
      <c r="ES108" s="114"/>
      <c r="ET108" s="114"/>
      <c r="EU108" s="114"/>
      <c r="EV108" s="114"/>
      <c r="EW108" s="114"/>
      <c r="EX108" s="114"/>
      <c r="EY108" s="114"/>
      <c r="EZ108" s="114"/>
      <c r="FA108" s="114"/>
      <c r="FB108" s="114"/>
      <c r="FC108" s="114"/>
      <c r="FD108" s="114"/>
      <c r="FE108" s="114"/>
      <c r="FF108" s="114"/>
      <c r="FG108" s="114"/>
      <c r="FH108" s="114"/>
      <c r="FI108" s="114"/>
      <c r="FJ108" s="114"/>
      <c r="FK108" s="114"/>
      <c r="FL108" s="114"/>
      <c r="FM108" s="114"/>
      <c r="FN108" s="114"/>
      <c r="FO108" s="114"/>
      <c r="FP108" s="114"/>
      <c r="FQ108" s="114"/>
      <c r="FR108" s="114"/>
      <c r="FS108" s="114"/>
      <c r="FT108" s="114"/>
      <c r="FU108" s="114"/>
      <c r="FV108" s="114"/>
      <c r="FW108" s="114"/>
      <c r="FX108" s="114"/>
      <c r="FY108" s="114"/>
      <c r="FZ108" s="114"/>
      <c r="GA108" s="114"/>
      <c r="GB108" s="114"/>
      <c r="GC108" s="114"/>
      <c r="GD108" s="114"/>
      <c r="GE108" s="114"/>
      <c r="GF108" s="114"/>
      <c r="GG108" s="114"/>
      <c r="GH108" s="114"/>
      <c r="GI108" s="114"/>
      <c r="GJ108" s="114"/>
      <c r="GK108" s="114"/>
      <c r="GL108" s="114"/>
      <c r="GM108" s="114"/>
      <c r="GN108" s="114"/>
      <c r="GO108" s="114"/>
      <c r="GP108" s="114"/>
      <c r="GQ108" s="114"/>
      <c r="GR108" s="114"/>
      <c r="GS108" s="114"/>
      <c r="GT108" s="114"/>
      <c r="GU108" s="114"/>
      <c r="GV108" s="114"/>
      <c r="GW108" s="114"/>
      <c r="GX108" s="114"/>
      <c r="GY108" s="114"/>
      <c r="GZ108" s="114"/>
      <c r="HA108" s="114"/>
      <c r="HB108" s="114"/>
      <c r="HC108" s="114"/>
      <c r="HD108" s="114"/>
      <c r="HE108" s="114"/>
      <c r="HF108" s="114"/>
      <c r="HG108" s="114"/>
      <c r="HH108" s="114"/>
      <c r="HI108" s="114"/>
      <c r="HJ108" s="114"/>
      <c r="HK108" s="114"/>
      <c r="HL108" s="114"/>
      <c r="HM108" s="114"/>
      <c r="HN108" s="114"/>
      <c r="HO108" s="114"/>
      <c r="HP108" s="114"/>
      <c r="HQ108" s="114"/>
      <c r="HR108" s="114"/>
      <c r="HS108" s="114"/>
      <c r="HT108" s="114"/>
      <c r="HU108" s="114"/>
      <c r="HV108" s="114"/>
      <c r="HW108" s="114"/>
      <c r="HX108" s="114"/>
      <c r="HY108" s="114"/>
      <c r="HZ108" s="114"/>
      <c r="IA108" s="114"/>
      <c r="IB108" s="114"/>
      <c r="IC108" s="114"/>
      <c r="ID108" s="114"/>
      <c r="IE108" s="114"/>
      <c r="IF108" s="114"/>
      <c r="IG108" s="114"/>
      <c r="IH108" s="114"/>
      <c r="II108" s="114"/>
      <c r="IJ108" s="114"/>
      <c r="IK108" s="114"/>
      <c r="IL108" s="114"/>
      <c r="IM108" s="114"/>
      <c r="IN108" s="114"/>
      <c r="IO108" s="114"/>
      <c r="IP108" s="114"/>
      <c r="IQ108" s="114"/>
      <c r="IR108" s="114"/>
      <c r="IS108" s="114"/>
      <c r="IT108" s="114"/>
      <c r="IU108" s="114"/>
      <c r="IV108" s="114"/>
    </row>
    <row r="109" spans="1:256" s="147" customFormat="1" ht="31.5">
      <c r="A109" s="142" t="s">
        <v>75</v>
      </c>
      <c r="B109" s="143" t="s">
        <v>78</v>
      </c>
      <c r="C109" s="142" t="s">
        <v>12</v>
      </c>
      <c r="D109" s="108">
        <v>80</v>
      </c>
      <c r="E109" s="108">
        <v>90</v>
      </c>
      <c r="F109" s="108"/>
      <c r="G109" s="108">
        <v>50</v>
      </c>
      <c r="H109" s="110">
        <f>G109/D109*100</f>
        <v>62.5</v>
      </c>
      <c r="I109" s="144">
        <v>70</v>
      </c>
      <c r="J109" s="144"/>
      <c r="K109" s="145"/>
      <c r="L109" s="145"/>
      <c r="M109" s="145"/>
      <c r="N109" s="145"/>
      <c r="O109" s="145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  <c r="BU109" s="146"/>
      <c r="BV109" s="146"/>
      <c r="BW109" s="146"/>
      <c r="BX109" s="146"/>
      <c r="BY109" s="146"/>
      <c r="BZ109" s="146"/>
      <c r="CA109" s="146"/>
      <c r="CB109" s="146"/>
      <c r="CC109" s="146"/>
      <c r="CD109" s="146"/>
      <c r="CE109" s="146"/>
      <c r="CF109" s="146"/>
      <c r="CG109" s="146"/>
      <c r="CH109" s="146"/>
      <c r="CI109" s="146"/>
      <c r="CJ109" s="146"/>
      <c r="CK109" s="146"/>
      <c r="CL109" s="146"/>
      <c r="CM109" s="146"/>
      <c r="CN109" s="146"/>
      <c r="CO109" s="146"/>
      <c r="CP109" s="146"/>
      <c r="CQ109" s="146"/>
      <c r="CR109" s="146"/>
      <c r="CS109" s="146"/>
      <c r="CT109" s="146"/>
      <c r="CU109" s="146"/>
      <c r="CV109" s="146"/>
      <c r="CW109" s="146"/>
      <c r="CX109" s="146"/>
      <c r="CY109" s="146"/>
      <c r="CZ109" s="146"/>
      <c r="DA109" s="146"/>
      <c r="DB109" s="146"/>
      <c r="DC109" s="146"/>
      <c r="DD109" s="146"/>
      <c r="DE109" s="146"/>
      <c r="DF109" s="146"/>
      <c r="DG109" s="146"/>
      <c r="DH109" s="146"/>
      <c r="DI109" s="146"/>
      <c r="DJ109" s="146"/>
      <c r="DK109" s="146"/>
      <c r="DL109" s="146"/>
      <c r="DM109" s="146"/>
      <c r="DN109" s="146"/>
      <c r="DO109" s="146"/>
      <c r="DP109" s="146"/>
      <c r="DQ109" s="146"/>
      <c r="DR109" s="146"/>
      <c r="DS109" s="146"/>
      <c r="DT109" s="146"/>
      <c r="DU109" s="146"/>
      <c r="DV109" s="146"/>
      <c r="DW109" s="146"/>
      <c r="DX109" s="146"/>
      <c r="DY109" s="146"/>
      <c r="DZ109" s="146"/>
      <c r="EA109" s="146"/>
      <c r="EB109" s="146"/>
      <c r="EC109" s="146"/>
      <c r="ED109" s="146"/>
      <c r="EE109" s="146"/>
      <c r="EF109" s="146"/>
      <c r="EG109" s="146"/>
      <c r="EH109" s="146"/>
      <c r="EI109" s="146"/>
      <c r="EJ109" s="146"/>
      <c r="EK109" s="146"/>
      <c r="EL109" s="146"/>
      <c r="EM109" s="146"/>
      <c r="EN109" s="146"/>
      <c r="EO109" s="146"/>
      <c r="EP109" s="146"/>
      <c r="EQ109" s="146"/>
      <c r="ER109" s="146"/>
      <c r="ES109" s="146"/>
      <c r="ET109" s="146"/>
      <c r="EU109" s="146"/>
      <c r="EV109" s="146"/>
      <c r="EW109" s="146"/>
      <c r="EX109" s="146"/>
      <c r="EY109" s="146"/>
      <c r="EZ109" s="146"/>
      <c r="FA109" s="146"/>
      <c r="FB109" s="146"/>
      <c r="FC109" s="146"/>
      <c r="FD109" s="146"/>
      <c r="FE109" s="146"/>
      <c r="FF109" s="146"/>
      <c r="FG109" s="146"/>
      <c r="FH109" s="146"/>
      <c r="FI109" s="146"/>
      <c r="FJ109" s="146"/>
      <c r="FK109" s="146"/>
      <c r="FL109" s="146"/>
      <c r="FM109" s="146"/>
      <c r="FN109" s="146"/>
      <c r="FO109" s="146"/>
      <c r="FP109" s="146"/>
      <c r="FQ109" s="146"/>
      <c r="FR109" s="146"/>
      <c r="FS109" s="146"/>
      <c r="FT109" s="146"/>
      <c r="FU109" s="146"/>
      <c r="FV109" s="146"/>
      <c r="FW109" s="146"/>
      <c r="FX109" s="146"/>
      <c r="FY109" s="146"/>
      <c r="FZ109" s="146"/>
      <c r="GA109" s="146"/>
      <c r="GB109" s="146"/>
      <c r="GC109" s="146"/>
      <c r="GD109" s="146"/>
      <c r="GE109" s="146"/>
      <c r="GF109" s="146"/>
      <c r="GG109" s="146"/>
      <c r="GH109" s="146"/>
      <c r="GI109" s="146"/>
      <c r="GJ109" s="146"/>
      <c r="GK109" s="146"/>
      <c r="GL109" s="146"/>
      <c r="GM109" s="146"/>
      <c r="GN109" s="146"/>
      <c r="GO109" s="146"/>
      <c r="GP109" s="146"/>
      <c r="GQ109" s="146"/>
      <c r="GR109" s="146"/>
      <c r="GS109" s="146"/>
      <c r="GT109" s="146"/>
      <c r="GU109" s="146"/>
      <c r="GV109" s="146"/>
      <c r="GW109" s="146"/>
      <c r="GX109" s="146"/>
      <c r="GY109" s="146"/>
      <c r="GZ109" s="146"/>
      <c r="HA109" s="146"/>
      <c r="HB109" s="146"/>
      <c r="HC109" s="146"/>
      <c r="HD109" s="146"/>
      <c r="HE109" s="146"/>
      <c r="HF109" s="146"/>
      <c r="HG109" s="146"/>
      <c r="HH109" s="146"/>
      <c r="HI109" s="146"/>
      <c r="HJ109" s="146"/>
      <c r="HK109" s="146"/>
      <c r="HL109" s="146"/>
      <c r="HM109" s="146"/>
      <c r="HN109" s="146"/>
      <c r="HO109" s="146"/>
      <c r="HP109" s="146"/>
      <c r="HQ109" s="146"/>
      <c r="HR109" s="146"/>
      <c r="HS109" s="146"/>
      <c r="HT109" s="146"/>
      <c r="HU109" s="146"/>
      <c r="HV109" s="146"/>
      <c r="HW109" s="146"/>
      <c r="HX109" s="146"/>
      <c r="HY109" s="146"/>
      <c r="HZ109" s="146"/>
      <c r="IA109" s="146"/>
      <c r="IB109" s="146"/>
      <c r="IC109" s="146"/>
      <c r="ID109" s="146"/>
      <c r="IE109" s="146"/>
      <c r="IF109" s="146"/>
      <c r="IG109" s="146"/>
      <c r="IH109" s="146"/>
      <c r="II109" s="146"/>
      <c r="IJ109" s="146"/>
      <c r="IK109" s="146"/>
      <c r="IL109" s="146"/>
      <c r="IM109" s="146"/>
      <c r="IN109" s="146"/>
      <c r="IO109" s="146"/>
      <c r="IP109" s="146"/>
      <c r="IQ109" s="146"/>
      <c r="IR109" s="146"/>
      <c r="IS109" s="146"/>
      <c r="IT109" s="146"/>
      <c r="IU109" s="146"/>
      <c r="IV109" s="146"/>
    </row>
    <row r="110" spans="1:256" s="115" customFormat="1" ht="31.5">
      <c r="A110" s="105" t="s">
        <v>75</v>
      </c>
      <c r="B110" s="135" t="s">
        <v>80</v>
      </c>
      <c r="C110" s="140" t="s">
        <v>12</v>
      </c>
      <c r="D110" s="110"/>
      <c r="E110" s="110">
        <v>50</v>
      </c>
      <c r="F110" s="110"/>
      <c r="G110" s="110">
        <v>50</v>
      </c>
      <c r="H110" s="110"/>
      <c r="I110" s="141">
        <v>55</v>
      </c>
      <c r="J110" s="141"/>
      <c r="K110" s="112"/>
      <c r="L110" s="112"/>
      <c r="M110" s="112">
        <f>2018/2920*100</f>
        <v>69.10958904109589</v>
      </c>
      <c r="N110" s="112"/>
      <c r="O110" s="112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14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4"/>
      <c r="DR110" s="114"/>
      <c r="DS110" s="114"/>
      <c r="DT110" s="114"/>
      <c r="DU110" s="114"/>
      <c r="DV110" s="114"/>
      <c r="DW110" s="114"/>
      <c r="DX110" s="114"/>
      <c r="DY110" s="114"/>
      <c r="DZ110" s="114"/>
      <c r="EA110" s="114"/>
      <c r="EB110" s="114"/>
      <c r="EC110" s="114"/>
      <c r="ED110" s="114"/>
      <c r="EE110" s="114"/>
      <c r="EF110" s="114"/>
      <c r="EG110" s="114"/>
      <c r="EH110" s="114"/>
      <c r="EI110" s="114"/>
      <c r="EJ110" s="114"/>
      <c r="EK110" s="114"/>
      <c r="EL110" s="114"/>
      <c r="EM110" s="114"/>
      <c r="EN110" s="114"/>
      <c r="EO110" s="114"/>
      <c r="EP110" s="114"/>
      <c r="EQ110" s="114"/>
      <c r="ER110" s="114"/>
      <c r="ES110" s="114"/>
      <c r="ET110" s="114"/>
      <c r="EU110" s="114"/>
      <c r="EV110" s="114"/>
      <c r="EW110" s="114"/>
      <c r="EX110" s="114"/>
      <c r="EY110" s="114"/>
      <c r="EZ110" s="114"/>
      <c r="FA110" s="114"/>
      <c r="FB110" s="114"/>
      <c r="FC110" s="114"/>
      <c r="FD110" s="114"/>
      <c r="FE110" s="114"/>
      <c r="FF110" s="114"/>
      <c r="FG110" s="114"/>
      <c r="FH110" s="114"/>
      <c r="FI110" s="114"/>
      <c r="FJ110" s="114"/>
      <c r="FK110" s="114"/>
      <c r="FL110" s="114"/>
      <c r="FM110" s="114"/>
      <c r="FN110" s="114"/>
      <c r="FO110" s="114"/>
      <c r="FP110" s="114"/>
      <c r="FQ110" s="114"/>
      <c r="FR110" s="114"/>
      <c r="FS110" s="114"/>
      <c r="FT110" s="114"/>
      <c r="FU110" s="114"/>
      <c r="FV110" s="114"/>
      <c r="FW110" s="114"/>
      <c r="FX110" s="114"/>
      <c r="FY110" s="114"/>
      <c r="FZ110" s="114"/>
      <c r="GA110" s="114"/>
      <c r="GB110" s="114"/>
      <c r="GC110" s="114"/>
      <c r="GD110" s="114"/>
      <c r="GE110" s="114"/>
      <c r="GF110" s="114"/>
      <c r="GG110" s="114"/>
      <c r="GH110" s="114"/>
      <c r="GI110" s="114"/>
      <c r="GJ110" s="114"/>
      <c r="GK110" s="114"/>
      <c r="GL110" s="114"/>
      <c r="GM110" s="114"/>
      <c r="GN110" s="114"/>
      <c r="GO110" s="114"/>
      <c r="GP110" s="114"/>
      <c r="GQ110" s="114"/>
      <c r="GR110" s="114"/>
      <c r="GS110" s="114"/>
      <c r="GT110" s="114"/>
      <c r="GU110" s="114"/>
      <c r="GV110" s="114"/>
      <c r="GW110" s="114"/>
      <c r="GX110" s="114"/>
      <c r="GY110" s="114"/>
      <c r="GZ110" s="114"/>
      <c r="HA110" s="114"/>
      <c r="HB110" s="114"/>
      <c r="HC110" s="114"/>
      <c r="HD110" s="114"/>
      <c r="HE110" s="114"/>
      <c r="HF110" s="114"/>
      <c r="HG110" s="114"/>
      <c r="HH110" s="114"/>
      <c r="HI110" s="114"/>
      <c r="HJ110" s="114"/>
      <c r="HK110" s="114"/>
      <c r="HL110" s="114"/>
      <c r="HM110" s="114"/>
      <c r="HN110" s="114"/>
      <c r="HO110" s="114"/>
      <c r="HP110" s="114"/>
      <c r="HQ110" s="114"/>
      <c r="HR110" s="114"/>
      <c r="HS110" s="114"/>
      <c r="HT110" s="114"/>
      <c r="HU110" s="114"/>
      <c r="HV110" s="114"/>
      <c r="HW110" s="114"/>
      <c r="HX110" s="114"/>
      <c r="HY110" s="114"/>
      <c r="HZ110" s="114"/>
      <c r="IA110" s="114"/>
      <c r="IB110" s="114"/>
      <c r="IC110" s="114"/>
      <c r="ID110" s="114"/>
      <c r="IE110" s="114"/>
      <c r="IF110" s="114"/>
      <c r="IG110" s="114"/>
      <c r="IH110" s="114"/>
      <c r="II110" s="114"/>
      <c r="IJ110" s="114"/>
      <c r="IK110" s="114"/>
      <c r="IL110" s="114"/>
      <c r="IM110" s="114"/>
      <c r="IN110" s="114"/>
      <c r="IO110" s="114"/>
      <c r="IP110" s="114"/>
      <c r="IQ110" s="114"/>
      <c r="IR110" s="114"/>
      <c r="IS110" s="114"/>
      <c r="IT110" s="114"/>
      <c r="IU110" s="114"/>
      <c r="IV110" s="114"/>
    </row>
    <row r="111" spans="1:256" s="115" customFormat="1" ht="21.75" customHeight="1">
      <c r="A111" s="105" t="s">
        <v>75</v>
      </c>
      <c r="B111" s="148" t="s">
        <v>81</v>
      </c>
      <c r="C111" s="105" t="s">
        <v>12</v>
      </c>
      <c r="D111" s="108">
        <v>9.05</v>
      </c>
      <c r="E111" s="149">
        <v>0.06</v>
      </c>
      <c r="F111" s="108"/>
      <c r="G111" s="149">
        <v>0.06</v>
      </c>
      <c r="H111" s="108"/>
      <c r="I111" s="150">
        <v>0.06</v>
      </c>
      <c r="J111" s="150"/>
      <c r="K111" s="112"/>
      <c r="L111" s="112"/>
      <c r="M111" s="112"/>
      <c r="N111" s="112"/>
      <c r="O111" s="112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4"/>
      <c r="CO111" s="114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4"/>
      <c r="DR111" s="114"/>
      <c r="DS111" s="114"/>
      <c r="DT111" s="114"/>
      <c r="DU111" s="114"/>
      <c r="DV111" s="114"/>
      <c r="DW111" s="114"/>
      <c r="DX111" s="114"/>
      <c r="DY111" s="114"/>
      <c r="DZ111" s="114"/>
      <c r="EA111" s="114"/>
      <c r="EB111" s="114"/>
      <c r="EC111" s="114"/>
      <c r="ED111" s="114"/>
      <c r="EE111" s="114"/>
      <c r="EF111" s="114"/>
      <c r="EG111" s="114"/>
      <c r="EH111" s="114"/>
      <c r="EI111" s="114"/>
      <c r="EJ111" s="114"/>
      <c r="EK111" s="114"/>
      <c r="EL111" s="114"/>
      <c r="EM111" s="114"/>
      <c r="EN111" s="114"/>
      <c r="EO111" s="114"/>
      <c r="EP111" s="114"/>
      <c r="EQ111" s="114"/>
      <c r="ER111" s="114"/>
      <c r="ES111" s="114"/>
      <c r="ET111" s="114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4"/>
      <c r="FK111" s="114"/>
      <c r="FL111" s="114"/>
      <c r="FM111" s="114"/>
      <c r="FN111" s="114"/>
      <c r="FO111" s="114"/>
      <c r="FP111" s="114"/>
      <c r="FQ111" s="114"/>
      <c r="FR111" s="114"/>
      <c r="FS111" s="114"/>
      <c r="FT111" s="114"/>
      <c r="FU111" s="114"/>
      <c r="FV111" s="114"/>
      <c r="FW111" s="114"/>
      <c r="FX111" s="114"/>
      <c r="FY111" s="114"/>
      <c r="FZ111" s="114"/>
      <c r="GA111" s="114"/>
      <c r="GB111" s="114"/>
      <c r="GC111" s="114"/>
      <c r="GD111" s="114"/>
      <c r="GE111" s="114"/>
      <c r="GF111" s="114"/>
      <c r="GG111" s="114"/>
      <c r="GH111" s="114"/>
      <c r="GI111" s="114"/>
      <c r="GJ111" s="114"/>
      <c r="GK111" s="114"/>
      <c r="GL111" s="114"/>
      <c r="GM111" s="114"/>
      <c r="GN111" s="114"/>
      <c r="GO111" s="114"/>
      <c r="GP111" s="114"/>
      <c r="GQ111" s="114"/>
      <c r="GR111" s="114"/>
      <c r="GS111" s="114"/>
      <c r="GT111" s="114"/>
      <c r="GU111" s="114"/>
      <c r="GV111" s="114"/>
      <c r="GW111" s="114"/>
      <c r="GX111" s="114"/>
      <c r="GY111" s="114"/>
      <c r="GZ111" s="114"/>
      <c r="HA111" s="114"/>
      <c r="HB111" s="114"/>
      <c r="HC111" s="114"/>
      <c r="HD111" s="114"/>
      <c r="HE111" s="114"/>
      <c r="HF111" s="114"/>
      <c r="HG111" s="114"/>
      <c r="HH111" s="114"/>
      <c r="HI111" s="114"/>
      <c r="HJ111" s="114"/>
      <c r="HK111" s="114"/>
      <c r="HL111" s="114"/>
      <c r="HM111" s="114"/>
      <c r="HN111" s="114"/>
      <c r="HO111" s="114"/>
      <c r="HP111" s="114"/>
      <c r="HQ111" s="114"/>
      <c r="HR111" s="114"/>
      <c r="HS111" s="114"/>
      <c r="HT111" s="114"/>
      <c r="HU111" s="114"/>
      <c r="HV111" s="114"/>
      <c r="HW111" s="114"/>
      <c r="HX111" s="114"/>
      <c r="HY111" s="114"/>
      <c r="HZ111" s="114"/>
      <c r="IA111" s="114"/>
      <c r="IB111" s="114"/>
      <c r="IC111" s="114"/>
      <c r="ID111" s="114"/>
      <c r="IE111" s="114"/>
      <c r="IF111" s="114"/>
      <c r="IG111" s="114"/>
      <c r="IH111" s="114"/>
      <c r="II111" s="114"/>
      <c r="IJ111" s="114"/>
      <c r="IK111" s="114"/>
      <c r="IL111" s="114"/>
      <c r="IM111" s="114"/>
      <c r="IN111" s="114"/>
      <c r="IO111" s="114"/>
      <c r="IP111" s="114"/>
      <c r="IQ111" s="114"/>
      <c r="IR111" s="114"/>
      <c r="IS111" s="114"/>
      <c r="IT111" s="114"/>
      <c r="IU111" s="114"/>
      <c r="IV111" s="114"/>
    </row>
    <row r="112" spans="1:256" s="12" customFormat="1" ht="15.75">
      <c r="A112" s="89"/>
      <c r="B112" s="68"/>
      <c r="C112" s="89"/>
      <c r="D112" s="90"/>
      <c r="E112" s="90"/>
      <c r="F112" s="90"/>
      <c r="G112" s="90"/>
      <c r="H112" s="90"/>
      <c r="I112" s="91"/>
      <c r="J112" s="91"/>
      <c r="K112" s="67"/>
      <c r="L112" s="67"/>
      <c r="M112" s="67"/>
      <c r="N112" s="67"/>
      <c r="O112" s="67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68"/>
      <c r="FI112" s="68"/>
      <c r="FJ112" s="68"/>
      <c r="FK112" s="68"/>
      <c r="FL112" s="68"/>
      <c r="FM112" s="68"/>
      <c r="FN112" s="68"/>
      <c r="FO112" s="68"/>
      <c r="FP112" s="68"/>
      <c r="FQ112" s="68"/>
      <c r="FR112" s="68"/>
      <c r="FS112" s="68"/>
      <c r="FT112" s="68"/>
      <c r="FU112" s="68"/>
      <c r="FV112" s="68"/>
      <c r="FW112" s="68"/>
      <c r="FX112" s="68"/>
      <c r="FY112" s="68"/>
      <c r="FZ112" s="68"/>
      <c r="GA112" s="68"/>
      <c r="GB112" s="68"/>
      <c r="GC112" s="68"/>
      <c r="GD112" s="68"/>
      <c r="GE112" s="68"/>
      <c r="GF112" s="68"/>
      <c r="GG112" s="68"/>
      <c r="GH112" s="68"/>
      <c r="GI112" s="68"/>
      <c r="GJ112" s="68"/>
      <c r="GK112" s="68"/>
      <c r="GL112" s="68"/>
      <c r="GM112" s="68"/>
      <c r="GN112" s="68"/>
      <c r="GO112" s="68"/>
      <c r="GP112" s="68"/>
      <c r="GQ112" s="68"/>
      <c r="GR112" s="68"/>
      <c r="GS112" s="68"/>
      <c r="GT112" s="68"/>
      <c r="GU112" s="68"/>
      <c r="GV112" s="68"/>
      <c r="GW112" s="68"/>
      <c r="GX112" s="68"/>
      <c r="GY112" s="68"/>
      <c r="GZ112" s="68"/>
      <c r="HA112" s="68"/>
      <c r="HB112" s="68"/>
      <c r="HC112" s="68"/>
      <c r="HD112" s="68"/>
      <c r="HE112" s="68"/>
      <c r="HF112" s="68"/>
      <c r="HG112" s="68"/>
      <c r="HH112" s="68"/>
      <c r="HI112" s="68"/>
      <c r="HJ112" s="68"/>
      <c r="HK112" s="68"/>
      <c r="HL112" s="68"/>
      <c r="HM112" s="68"/>
      <c r="HN112" s="68"/>
      <c r="HO112" s="68"/>
      <c r="HP112" s="68"/>
      <c r="HQ112" s="68"/>
      <c r="HR112" s="68"/>
      <c r="HS112" s="68"/>
      <c r="HT112" s="68"/>
      <c r="HU112" s="68"/>
      <c r="HV112" s="68"/>
      <c r="HW112" s="68"/>
      <c r="HX112" s="68"/>
      <c r="HY112" s="68"/>
      <c r="HZ112" s="68"/>
      <c r="IA112" s="68"/>
      <c r="IB112" s="68"/>
      <c r="IC112" s="68"/>
      <c r="ID112" s="68"/>
      <c r="IE112" s="68"/>
      <c r="IF112" s="68"/>
      <c r="IG112" s="68"/>
      <c r="IH112" s="68"/>
      <c r="II112" s="68"/>
      <c r="IJ112" s="68"/>
      <c r="IK112" s="68"/>
      <c r="IL112" s="68"/>
      <c r="IM112" s="68"/>
      <c r="IN112" s="68"/>
      <c r="IO112" s="68"/>
      <c r="IP112" s="68"/>
      <c r="IQ112" s="68"/>
      <c r="IR112" s="68"/>
      <c r="IS112" s="68"/>
      <c r="IT112" s="68"/>
      <c r="IU112" s="68"/>
      <c r="IV112" s="68"/>
    </row>
  </sheetData>
  <sheetProtection/>
  <mergeCells count="12">
    <mergeCell ref="D6:D7"/>
    <mergeCell ref="E6:H6"/>
    <mergeCell ref="I6:I7"/>
    <mergeCell ref="J6:J7"/>
    <mergeCell ref="L48:M48"/>
    <mergeCell ref="A1:B1"/>
    <mergeCell ref="A2:B2"/>
    <mergeCell ref="A4:J4"/>
    <mergeCell ref="A5:J5"/>
    <mergeCell ref="A6:A7"/>
    <mergeCell ref="B6:B7"/>
    <mergeCell ref="C6:C7"/>
  </mergeCells>
  <printOptions/>
  <pageMargins left="1.19488189" right="0.275590551181102" top="0.9" bottom="0.68" header="0.44" footer="0.31496062992126"/>
  <pageSetup horizontalDpi="600" verticalDpi="600" orientation="portrait" paperSize="9" r:id="rId2"/>
  <headerFooter>
    <oddHeader>&amp;R&amp;12Biểu số: 01/TH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2019-12-10T00:45:58Z</cp:lastPrinted>
  <dcterms:created xsi:type="dcterms:W3CDTF">2019-12-06T03:46:32Z</dcterms:created>
  <dcterms:modified xsi:type="dcterms:W3CDTF">2019-12-10T00:47:17Z</dcterms:modified>
  <cp:category/>
  <cp:version/>
  <cp:contentType/>
  <cp:contentStatus/>
</cp:coreProperties>
</file>