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LoiPC\AppData\Local\Temp\VNPT Plugin\96db1669-8363-4c6d-8338-bc2b1fefa2d7\"/>
    </mc:Choice>
  </mc:AlternateContent>
  <xr:revisionPtr revIDLastSave="0" documentId="13_ncr:1_{DF832763-6E24-4F0F-A0DD-B459698FC6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hi tieu KTXH" sheetId="2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B1" hidden="1">{"'Sheet1'!$L$16"}</definedName>
    <definedName name="____Pl2" hidden="1">{"'Sheet1'!$L$16"}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_NSO2" hidden="1">{"'Sheet1'!$L$16"}</definedName>
    <definedName name="__a100000">#REF!</definedName>
    <definedName name="__a80000">#REF!</definedName>
    <definedName name="__B1" localSheetId="0" hidden="1">{"'Sheet1'!$L$16"}</definedName>
    <definedName name="__B1" hidden="1">{"'Sheet1'!$L$16"}</definedName>
    <definedName name="__boi1">#REF!</definedName>
    <definedName name="__boi2">#REF!</definedName>
    <definedName name="__CON1">#REF!</definedName>
    <definedName name="__CON2">#REF!</definedName>
    <definedName name="__ddn400">#REF!</definedName>
    <definedName name="__ddn600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Pl2" localSheetId="0" hidden="1">{"'Sheet1'!$L$16"}</definedName>
    <definedName name="__Pl2" hidden="1">{"'Sheet1'!$L$16"}</definedName>
    <definedName name="__sc1">#REF!</definedName>
    <definedName name="__SC2">#REF!</definedName>
    <definedName name="__sc3">#REF!</definedName>
    <definedName name="__SN3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VL100">#REF!</definedName>
    <definedName name="__VL200">#REF!</definedName>
    <definedName name="__VL250">#REF!</definedName>
    <definedName name="_05.6022">#REF!</definedName>
    <definedName name="_1">#N/A</definedName>
    <definedName name="_1_2">NA()</definedName>
    <definedName name="_1000A01">#N/A</definedName>
    <definedName name="_1000A01_2">NA()</definedName>
    <definedName name="_2">#N/A</definedName>
    <definedName name="_2_2">NA()</definedName>
    <definedName name="_a100000">#REF!</definedName>
    <definedName name="_a80000">#REF!</definedName>
    <definedName name="_B1" localSheetId="0" hidden="1">{"'Sheet1'!$L$16"}</definedName>
    <definedName name="_B1" hidden="1">{"'Sheet1'!$L$16"}</definedName>
    <definedName name="_boi1">#REF!</definedName>
    <definedName name="_boi2">#REF!</definedName>
    <definedName name="_CON1">#REF!</definedName>
    <definedName name="_CON1_2">#REF!</definedName>
    <definedName name="_CON2">#REF!</definedName>
    <definedName name="_CON2_2">#REF!</definedName>
    <definedName name="_ddn400">#REF!</definedName>
    <definedName name="_ddn600">#REF!</definedName>
    <definedName name="_Fill" localSheetId="0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ET2_2">#REF!</definedName>
    <definedName name="_nin190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l2" localSheetId="0" hidden="1">{"'Sheet1'!$L$16"}</definedName>
    <definedName name="_Pl2" hidden="1">{"'Sheet1'!$L$16"}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 localSheetId="0" hidden="1">{"'Sheet1'!$L$16"}</definedName>
    <definedName name="A01_">#N/A</definedName>
    <definedName name="A01__2">NA()</definedName>
    <definedName name="A01AC">#N/A</definedName>
    <definedName name="A01AC_2">NA()</definedName>
    <definedName name="A01CAT">#N/A</definedName>
    <definedName name="A01CAT_2">NA()</definedName>
    <definedName name="A01CODE">#N/A</definedName>
    <definedName name="A01CODE_2">NA()</definedName>
    <definedName name="A01DATA">#N/A</definedName>
    <definedName name="A01DATA_2">NA()</definedName>
    <definedName name="A01MI">#N/A</definedName>
    <definedName name="A01MI_2">NA()</definedName>
    <definedName name="A01TO">#N/A</definedName>
    <definedName name="A01TO_2">NA()</definedName>
    <definedName name="A120_">#REF!</definedName>
    <definedName name="a277Print_Titles" localSheetId="0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IN_2">NA()</definedName>
    <definedName name="ALPJYOU">#N/A</definedName>
    <definedName name="ALPJYOU_2">NA()</definedName>
    <definedName name="ALPTOI">#N/A</definedName>
    <definedName name="ALPTOI_2">NA()</definedName>
    <definedName name="b" localSheetId="0">{"Book1","LuongT6.05.xls"}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iengioi">#REF!</definedName>
    <definedName name="blkh">#REF!</definedName>
    <definedName name="blkh1">#REF!</definedName>
    <definedName name="BMPB">#REF!</definedName>
    <definedName name="BOQ">#REF!</definedName>
    <definedName name="BT">#REF!</definedName>
    <definedName name="BTB">#REF!</definedName>
    <definedName name="BTM">#REF!</definedName>
    <definedName name="BTN">#REF!</definedName>
    <definedName name="BT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>#REF!</definedName>
    <definedName name="CATIN">#N/A</definedName>
    <definedName name="CATIN_2">NA()</definedName>
    <definedName name="CATJYOU">#N/A</definedName>
    <definedName name="CATJYOU_2">NA()</definedName>
    <definedName name="CATSYU">#N/A</definedName>
    <definedName name="CATSYU_2">NA()</definedName>
    <definedName name="CATREC">#N/A</definedName>
    <definedName name="CATREC_2">NA()</definedName>
    <definedName name="CCS">#REF!</definedName>
    <definedName name="CDD">#REF!</definedName>
    <definedName name="CDDD1PHA">#REF!</definedName>
    <definedName name="CDDD3PHA">#REF!</definedName>
    <definedName name="Cdo_8bat">#REF!</definedName>
    <definedName name="Cdo_TK50">#REF!</definedName>
    <definedName name="CK">#REF!</definedName>
    <definedName name="CL" localSheetId="0">#REF!</definedName>
    <definedName name="CL">#REF!</definedName>
    <definedName name="CLVC3">0.1</definedName>
    <definedName name="CLVC35">#REF!</definedName>
    <definedName name="CLVCTB">#REF!</definedName>
    <definedName name="CN_RC1">#REF!</definedName>
    <definedName name="CN_RC2">#REF!</definedName>
    <definedName name="CN_Rnha">#REF!</definedName>
    <definedName name="CN_Rs">#REF!</definedName>
    <definedName name="Cneo_8bat">#REF!</definedName>
    <definedName name="Cneo_TK50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 localSheetId="0">#REF!</definedName>
    <definedName name="COMMON">#REF!</definedName>
    <definedName name="COMMON_2">#REF!</definedName>
    <definedName name="CON_EQP_COS">#REF!</definedName>
    <definedName name="CON_EQP_COST">#REF!</definedName>
    <definedName name="CONST_EQ">#REF!</definedName>
    <definedName name="Cong_HM_DTCT">#REF!</definedName>
    <definedName name="Cong_M_DTCT">#REF!</definedName>
    <definedName name="Cong_NC_DTCT">#REF!</definedName>
    <definedName name="Cong_VL_DTCT">#REF!</definedName>
    <definedName name="Coù__4">#REF!</definedName>
    <definedName name="COVER">#REF!</definedName>
    <definedName name="CPKDP">#REF!</definedName>
    <definedName name="CPKTW">#REF!</definedName>
    <definedName name="cptkdp">#REF!</definedName>
    <definedName name="CPVC100">#REF!</definedName>
    <definedName name="CPVC35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 localSheetId="0">#REF!</definedName>
    <definedName name="CT">#REF!</definedName>
    <definedName name="CT_134">#REF!</definedName>
    <definedName name="CT_168">#REF!</definedName>
    <definedName name="CT_194_2">#REF!</definedName>
    <definedName name="ctdn9697" localSheetId="0">#REF!</definedName>
    <definedName name="ctdn9697">#REF!</definedName>
    <definedName name="ctiep">#REF!</definedName>
    <definedName name="CTK">#REF!</definedName>
    <definedName name="cuoc_vc">#REF!</definedName>
    <definedName name="CURRENCY">#REF!</definedName>
    <definedName name="cx">#REF!</definedName>
    <definedName name="Cho_2">#REF!</definedName>
    <definedName name="D_7101A_B">#REF!</definedName>
    <definedName name="DATA_DATA2_Lis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#REF!</definedName>
    <definedName name="den_bu">#REF!</definedName>
    <definedName name="dg">#REF!</definedName>
    <definedName name="DGCTI592" localSheetId="0">#REF!</definedName>
    <definedName name="DGCTI592">#REF!</definedName>
    <definedName name="dgnc">#REF!</definedName>
    <definedName name="DGTV">#REF!</definedName>
    <definedName name="DGTH">#REF!</definedName>
    <definedName name="dgthss3">#REF!</definedName>
    <definedName name="dgvl">#REF!</definedName>
    <definedName name="Discount" hidden="1">#REF!</definedName>
    <definedName name="display_area_2" hidden="1">#REF!</definedName>
    <definedName name="DLCC">#REF!</definedName>
    <definedName name="DM">#REF!</definedName>
    <definedName name="dobt" localSheetId="0">#REF!</definedName>
    <definedName name="dobt">#REF!</definedName>
    <definedName name="Document_array" localSheetId="0">{"Book1","LuongT6.05.xls"}</definedName>
    <definedName name="Document_array">{"Book1","LuongT6.05.xls"}</definedName>
    <definedName name="Documents_array">#REF!</definedName>
    <definedName name="Dongia">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h" localSheetId="0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U_ODA">#REF!</definedName>
    <definedName name="DUDAUCO">#REF!</definedName>
    <definedName name="DUDAUNO">#REF!</definedName>
    <definedName name="Dulich">#REF!</definedName>
    <definedName name="ee">#REF!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el_BuiltIn_Database">#REF!</definedName>
    <definedName name="Excel_BuiltIn_Database_2">#REF!</definedName>
    <definedName name="Excel_BuiltIn_Print_Area">#REF!</definedName>
    <definedName name="Excel_BuiltIn_Print_Area_2">#REF!</definedName>
    <definedName name="Excel_BuiltIn_Print_Titles">#REF!</definedName>
    <definedName name="Excel_BuiltIn_Recorder">#REF!</definedName>
    <definedName name="f">#REF!</definedName>
    <definedName name="f82E46">#REF!</definedName>
    <definedName name="FACTOR">#REF!</definedName>
    <definedName name="FCode" hidden="1">#REF!</definedName>
    <definedName name="fgf" localSheetId="0" hidden="1">{"'Sheet1'!$L$16"}</definedName>
    <definedName name="fgf" hidden="1">{"'Sheet1'!$L$16"}</definedName>
    <definedName name="fgn" localSheetId="0">{"Book1","LuongT6.05.xls"}</definedName>
    <definedName name="fgn">{"Book1","LuongT6.05.xls"}</definedName>
    <definedName name="g" localSheetId="0" hidden="1">{"'Sheet1'!$L$16"}</definedName>
    <definedName name="gb" localSheetId="0" hidden="1">{"'Sheet1'!$L$16"}</definedName>
    <definedName name="gb" hidden="1">{"'Sheet1'!$L$16"}</definedName>
    <definedName name="geo">#REF!</definedName>
    <definedName name="gff" localSheetId="0" hidden="1">{"'Sheet1'!$L$16"}</definedName>
    <definedName name="gff" hidden="1">{"'Sheet1'!$L$16"}</definedName>
    <definedName name="gfy" localSheetId="0" hidden="1">{"'Sheet1'!$L$16"}</definedName>
    <definedName name="gfy" hidden="1">{"'Sheet1'!$L$16"}</definedName>
    <definedName name="gjklkj" localSheetId="0" hidden="1">{"'Sheet1'!$L$16"}</definedName>
    <definedName name="gjklkj" hidden="1">{"'Sheet1'!$L$16"}</definedName>
    <definedName name="gl3p">#REF!</definedName>
    <definedName name="GTXL">#REF!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h" localSheetId="0" hidden="1">{"'Sheet1'!$L$16"}</definedName>
    <definedName name="h" hidden="1">{"'Sheet1'!$L$16"}</definedName>
    <definedName name="H_THUCTT">#REF!</definedName>
    <definedName name="H_THUCHTHH">#REF!</definedName>
    <definedName name="hdha" localSheetId="0" hidden="1">{"'Sheet1'!$L$16"}</definedName>
    <definedName name="hdha" hidden="1">{"'Sheet1'!$L$16"}</definedName>
    <definedName name="Heä_soá_laép_xaø_H">1.7</definedName>
    <definedName name="heä_soá_sình_laày">#REF!</definedName>
    <definedName name="hg" localSheetId="0" hidden="1">{"'Sheet1'!$L$16"}</definedName>
    <definedName name="hg" hidden="1">{"'Sheet1'!$L$16"}</definedName>
    <definedName name="hgk" localSheetId="0" hidden="1">{"'Sheet1'!$L$16"}</definedName>
    <definedName name="hgk" hidden="1">{"'Sheet1'!$L$16"}</definedName>
    <definedName name="HHTT">#REF!</definedName>
    <definedName name="HiddenRows" hidden="1">#REF!</definedName>
    <definedName name="hien">#REF!</definedName>
    <definedName name="hiep" localSheetId="0" hidden="1">{"'Sheet1'!$L$16"}</definedName>
    <definedName name="hiep" hidden="1">{"'Sheet1'!$L$16"}</definedName>
    <definedName name="Hinh_thuc">#REF!</definedName>
    <definedName name="hj" localSheetId="0" hidden="1">{"'Sheet1'!$L$16"}</definedName>
    <definedName name="hj" hidden="1">{"'Sheet1'!$L$16"}</definedName>
    <definedName name="HOME_MANP" localSheetId="0">#REF!</definedName>
    <definedName name="HOME_MANP">#REF!</definedName>
    <definedName name="HOME_MANP_2">#REF!</definedName>
    <definedName name="HOMEOFFICE_COST" localSheetId="0">#REF!</definedName>
    <definedName name="HOMEOFFICE_COST">#REF!</definedName>
    <definedName name="HOMEOFFICE_COST_2">#REF!</definedName>
    <definedName name="HS" localSheetId="0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THH">#REF!</definedName>
    <definedName name="huy" localSheetId="0" hidden="1">{"'Sheet1'!$L$16"}</definedName>
    <definedName name="huy" hidden="1">{"'Sheet1'!$L$16"}</definedName>
    <definedName name="Huyenmoi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>#REF!</definedName>
    <definedName name="j" localSheetId="0" hidden="1">{"'Sheet1'!$L$16"}</definedName>
    <definedName name="j">#REF!</definedName>
    <definedName name="j356C8">#REF!</definedName>
    <definedName name="jh" localSheetId="0" hidden="1">{"'Sheet1'!$L$16"}</definedName>
    <definedName name="jh" hidden="1">{"'Sheet1'!$L$16"}</definedName>
    <definedName name="jyli" localSheetId="0" hidden="1">{"'Sheet1'!$L$16"}</definedName>
    <definedName name="jyli" hidden="1">{"'Sheet1'!$L$16"}</definedName>
    <definedName name="k" localSheetId="0" hidden="1">{"'Sheet1'!$L$16"}</definedName>
    <definedName name="k">#REF!</definedName>
    <definedName name="kcong">#REF!</definedName>
    <definedName name="Kiem_tra_trung_ten">#REF!</definedName>
    <definedName name="KLTHDN">#REF!</definedName>
    <definedName name="KLVANKHUON">#REF!</definedName>
    <definedName name="kp1ph">#REF!</definedName>
    <definedName name="KSTK">#REF!</definedName>
    <definedName name="KVC" localSheetId="0">#REF!</definedName>
    <definedName name="KVC">#REF!</definedName>
    <definedName name="KH_Chang">#REF!</definedName>
    <definedName name="Khac">#REF!</definedName>
    <definedName name="Khäúi_læåüng">#REF!</definedName>
    <definedName name="KhuCN">#REF!</definedName>
    <definedName name="l" localSheetId="0" hidden="1">{"'Sheet1'!$L$16"}</definedName>
    <definedName name="l" hidden="1">{"'Sheet1'!$L$16"}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ngnghe">#REF!</definedName>
    <definedName name="li" localSheetId="0" hidden="1">{"'Sheet1'!$L$16"}</definedName>
    <definedName name="li" hidden="1">{"'Sheet1'!$L$16"}</definedName>
    <definedName name="lk" hidden="1">#REF!</definedName>
    <definedName name="LK_hathe">#REF!</definedName>
    <definedName name="Lmk">#REF!</definedName>
    <definedName name="Loai_TD">#REF!</definedName>
    <definedName name="lVC" localSheetId="0">#REF!</definedName>
    <definedName name="lVC">#REF!</definedName>
    <definedName name="m" localSheetId="0" hidden="1">{"'Sheet1'!$L$16"}</definedName>
    <definedName name="m">#REF!</definedName>
    <definedName name="M10aavc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ïy">#REF!</definedName>
    <definedName name="MAJ_CON_EQP">#REF!</definedName>
    <definedName name="Maùy_bieán_aùp_löïc_110_22_15KV___40MVA">#REF!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cdn3">#REF!</definedName>
    <definedName name="Mckcung">#REF!</definedName>
    <definedName name="MG_A">#REF!</definedName>
    <definedName name="Mhdn3">#REF!</definedName>
    <definedName name="Moùng">#REF!</definedName>
    <definedName name="MSCT">#REF!</definedName>
    <definedName name="MTMAC12">#REF!</definedName>
    <definedName name="mtram">#REF!</definedName>
    <definedName name="n" localSheetId="0" hidden="1">{"'Sheet1'!$L$16"}</definedName>
    <definedName name="n1pig">#REF!</definedName>
    <definedName name="N1pIGvc">#REF!</definedName>
    <definedName name="n1pind">#REF!</definedName>
    <definedName name="N1pINDvc">#REF!</definedName>
    <definedName name="n1pint">#REF!</definedName>
    <definedName name="N1pINTvc">#REF!</definedName>
    <definedName name="n1ping">#REF!</definedName>
    <definedName name="N1pINGvc">#REF!</definedName>
    <definedName name="N1pNLnc">#REF!</definedName>
    <definedName name="N1pNLvc">#REF!</definedName>
    <definedName name="N1pNLvl">#REF!</definedName>
    <definedName name="na" localSheetId="0" hidden="1">{"'Sheet1'!$L$16"}</definedName>
    <definedName name="na" hidden="1">{"'Sheet1'!$L$16"}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>#REF!</definedName>
    <definedName name="Ncdn3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ing1p">#REF!</definedName>
    <definedName name="ningnc1p">#REF!</definedName>
    <definedName name="ningvl1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TK">#REF!</definedName>
    <definedName name="NGCT">#REF!</definedName>
    <definedName name="NGNKC">#REF!</definedName>
    <definedName name="NH">#REF!</definedName>
    <definedName name="nhan">#REF!</definedName>
    <definedName name="nhan_2">#REF!</definedName>
    <definedName name="Nhán_cäng">#REF!</definedName>
    <definedName name="Nhdn3">#REF!</definedName>
    <definedName name="Nhdn4">#REF!</definedName>
    <definedName name="nhn">#REF!</definedName>
    <definedName name="NHot">#REF!</definedName>
    <definedName name="OrderTable" hidden="1">#REF!</definedName>
    <definedName name="PA">#REF!</definedName>
    <definedName name="pnn" localSheetId="0" hidden="1">{"'Sheet1'!$L$16"}</definedName>
    <definedName name="pnn" hidden="1">{"'Sheet1'!$L$16"}</definedName>
    <definedName name="PRICE">#REF!</definedName>
    <definedName name="PRICE1">#REF!</definedName>
    <definedName name="_xlnm.Print_Area" localSheetId="0">'Chi tieu KTXH'!$A$1:$J$160</definedName>
    <definedName name="_xlnm.Print_Area">#REF!</definedName>
    <definedName name="_xlnm.Print_Titles" localSheetId="0">'Chi tieu KTXH'!$4:$5</definedName>
    <definedName name="_xlnm.Print_Titles">#REF!</definedName>
    <definedName name="Print_Titles_MI">#REF!</definedName>
    <definedName name="PRINTA" localSheetId="0">#REF!</definedName>
    <definedName name="PRINTA">#REF!</definedName>
    <definedName name="PRINTA_2">#REF!</definedName>
    <definedName name="PRINTB" localSheetId="0">#REF!</definedName>
    <definedName name="PRINTB">#REF!</definedName>
    <definedName name="PRINTB_2">#REF!</definedName>
    <definedName name="PRINTC" localSheetId="0">#REF!</definedName>
    <definedName name="PRINTC">#REF!</definedName>
    <definedName name="PRINTC_2">#REF!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vd">#REF!</definedName>
    <definedName name="ph" localSheetId="0" hidden="1">{"'Sheet1'!$L$16"}</definedName>
    <definedName name="ph" hidden="1">{"'Sheet1'!$L$16"}</definedName>
    <definedName name="phg" localSheetId="0" hidden="1">{"'Sheet1'!$L$16"}</definedName>
    <definedName name="phg" hidden="1">{"'Sheet1'!$L$16"}</definedName>
    <definedName name="phu_luc_vua">#REF!</definedName>
    <definedName name="phuog" localSheetId="0" hidden="1">{"'Sheet1'!$L$16"}</definedName>
    <definedName name="phuog" hidden="1">{"'Sheet1'!$L$16"}</definedName>
    <definedName name="phuong" localSheetId="0" hidden="1">{"'Sheet1'!$L$16"}</definedName>
    <definedName name="phuong" hidden="1">{"'Sheet1'!$L$16"}</definedName>
    <definedName name="q" localSheetId="0">{"Book1","LuongT6.05.xls"}</definedName>
    <definedName name="q">#REF!</definedName>
    <definedName name="QTRON">#REF!</definedName>
    <definedName name="ra11p">#REF!</definedName>
    <definedName name="ra13p">#REF!</definedName>
    <definedName name="rate">14000</definedName>
    <definedName name="RCArea" hidden="1">#REF!</definedName>
    <definedName name="_xlnm.Recorder">#REF!</definedName>
    <definedName name="RECOUT">#N/A</definedName>
    <definedName name="RECOUT_2">NA()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1p">#REF!</definedName>
    <definedName name="SDMONG">#REF!</definedName>
    <definedName name="sht1p">#REF!</definedName>
    <definedName name="SHTTK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NKC">#REF!</definedName>
    <definedName name="soc3p">#REF!</definedName>
    <definedName name="solieu">#REF!</definedName>
    <definedName name="SORT" localSheetId="0">#REF!</definedName>
    <definedName name="SORT">#REF!</definedName>
    <definedName name="SPEC">#REF!</definedName>
    <definedName name="SpecialPrice" hidden="1">#REF!</definedName>
    <definedName name="SPECSUMMARY">#REF!</definedName>
    <definedName name="SPSCO">#REF!</definedName>
    <definedName name="SPSNO">#REF!</definedName>
    <definedName name="st1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BCPC1">#REF!</definedName>
    <definedName name="STBCPC2">#REF!</definedName>
    <definedName name="STBCPT1">#REF!</definedName>
    <definedName name="STBCPT2">#REF!</definedName>
    <definedName name="STTK">#REF!</definedName>
    <definedName name="sub">#REF!</definedName>
    <definedName name="SUMMARY" localSheetId="0">#REF!</definedName>
    <definedName name="SUMMARY">#REF!</definedName>
    <definedName name="SUMMARY_2">#REF!</definedName>
    <definedName name="sur">#REF!</definedName>
    <definedName name="t" localSheetId="0" hidden="1">{"'Sheet1'!$L$16"}</definedName>
    <definedName name="T">#REF!</definedName>
    <definedName name="t101p">#REF!</definedName>
    <definedName name="t103p">#REF!</definedName>
    <definedName name="t10nc1p">#REF!</definedName>
    <definedName name="T10vc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M">#REF!</definedName>
    <definedName name="Taptrung">#REF!</definedName>
    <definedName name="TaxTV">10%</definedName>
    <definedName name="TaxXL">5%</definedName>
    <definedName name="TBA">#REF!</definedName>
    <definedName name="TBH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3p">#REF!</definedName>
    <definedName name="TDctnc">#REF!</definedName>
    <definedName name="TDctvc">#REF!</definedName>
    <definedName name="TDctvl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ien">#REF!</definedName>
    <definedName name="Tinhoc_2">#REF!</definedName>
    <definedName name="TITAN">#REF!</definedName>
    <definedName name="TK10.7.2008" localSheetId="0" hidden="1">{"'Sheet1'!$L$16"}</definedName>
    <definedName name="TK10.7.2008" hidden="1">{"'Sheet1'!$L$16"}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PLRP">#REF!</definedName>
    <definedName name="TT_1P">#REF!</definedName>
    <definedName name="TT_3p">#REF!</definedName>
    <definedName name="ttbt" localSheetId="0">#REF!</definedName>
    <definedName name="ttbt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thi">#REF!</definedName>
    <definedName name="TTHUE">#REF!</definedName>
    <definedName name="ttronmk">#REF!</definedName>
    <definedName name="tv75nc">#REF!</definedName>
    <definedName name="tv75vl">#REF!</definedName>
    <definedName name="ty_le">#REF!</definedName>
    <definedName name="ty_le_BTN" localSheetId="0">#REF!</definedName>
    <definedName name="ty_le_BTN">#REF!</definedName>
    <definedName name="Ty_le1">#REF!</definedName>
    <definedName name="th_da_son">#REF!</definedName>
    <definedName name="tham" localSheetId="0" hidden="1">{"'Sheet1'!$L$16"}</definedName>
    <definedName name="tham" hidden="1">{"'Sheet1'!$L$16"}</definedName>
    <definedName name="THGO1pnc">#REF!</definedName>
    <definedName name="thht">#REF!</definedName>
    <definedName name="THI" localSheetId="0">#REF!</definedName>
    <definedName name="THI">#REF!</definedName>
    <definedName name="THI_2">#REF!</definedName>
    <definedName name="thkp3">#REF!</definedName>
    <definedName name="thßngbaovon">#REF!</definedName>
    <definedName name="THT">#REF!</definedName>
    <definedName name="thtt">#REF!</definedName>
    <definedName name="Thuysan_2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M">#REF!</definedName>
    <definedName name="TRAVL">#REF!</definedName>
    <definedName name="TRON">#REF!</definedName>
    <definedName name="Tru">#REF!</definedName>
    <definedName name="Trusoxa_2">#REF!</definedName>
    <definedName name="Truyenhinh_2">#REF!</definedName>
    <definedName name="u" localSheetId="0" hidden="1">{"'Sheet1'!$L$16"}</definedName>
    <definedName name="u" hidden="1">{"'Sheet1'!$L$16"}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Tu">#REF!</definedName>
    <definedName name="Váût_liãûu">#REF!</definedName>
    <definedName name="vbtchongnuocm300">#REF!</definedName>
    <definedName name="vbtm150">#REF!</definedName>
    <definedName name="vbtm300">#REF!</definedName>
    <definedName name="vbtm400">#REF!</definedName>
    <definedName name="vccot" localSheetId="0">#REF!</definedName>
    <definedName name="vccot">#REF!</definedName>
    <definedName name="VCDD1P">#REF!</definedName>
    <definedName name="VCDDCT3p">#REF!</definedName>
    <definedName name="VCDDMBA">#REF!</definedName>
    <definedName name="Vcdn3">#REF!</definedName>
    <definedName name="Vckcung">#REF!</definedName>
    <definedName name="vctb" localSheetId="0">#REF!</definedName>
    <definedName name="vctb">#REF!</definedName>
    <definedName name="VCTT">#REF!</definedName>
    <definedName name="VCHT">#REF!</definedName>
    <definedName name="vd3p">#REF!</definedName>
    <definedName name="Vhdn3">#REF!</definedName>
    <definedName name="vkcauthang">#REF!</definedName>
    <definedName name="vksan">#REF!</definedName>
    <definedName name="vl">#REF!</definedName>
    <definedName name="VL_RC1">#REF!</definedName>
    <definedName name="VL_RC2">#REF!</definedName>
    <definedName name="VL_Rnha">#REF!</definedName>
    <definedName name="VL_RS">#REF!</definedName>
    <definedName name="vl1p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3p">#REF!</definedName>
    <definedName name="vldn400">#REF!</definedName>
    <definedName name="vldn600">#REF!</definedName>
    <definedName name="VLM">#REF!</definedName>
    <definedName name="vltram">#REF!</definedName>
    <definedName name="voc">#REF!</definedName>
    <definedName name="Vonnuocngoai">#REF!</definedName>
    <definedName name="vr3p">#REF!</definedName>
    <definedName name="vt">#REF!</definedName>
    <definedName name="VungTL">#REF!</definedName>
    <definedName name="Vuonquocgia_2">#REF!</definedName>
    <definedName name="W">#REF!</definedName>
    <definedName name="wrn.Bang._.ke._.nhan._.hang." localSheetId="0" hidden="1">{#N/A,#N/A,FALSE,"Ke khai NH"}</definedName>
    <definedName name="wrn.Bang._.ke._.nhan._.hang." hidden="1">{#N/A,#N/A,FALSE,"Ke khai NH"}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wrn.vd." localSheetId="0" hidden="1">{#N/A,#N/A,TRUE,"BT M200 da 10x20"}</definedName>
    <definedName name="wrn.vd." hidden="1">{#N/A,#N/A,TRUE,"BT M200 da 10x20"}</definedName>
    <definedName name="X">#REF!</definedName>
    <definedName name="x1pind">#REF!</definedName>
    <definedName name="X1pINDvc">#REF!</definedName>
    <definedName name="x1pint">#REF!</definedName>
    <definedName name="x1ping">#REF!</definedName>
    <definedName name="X1pINGvc">#REF!</definedName>
    <definedName name="XCCT">0.5</definedName>
    <definedName name="XE">#REF!</definedName>
    <definedName name="xfco">#REF!</definedName>
    <definedName name="xfco3p">#REF!</definedName>
    <definedName name="xfcotnc">#REF!</definedName>
    <definedName name="xfcotvl">#REF!</definedName>
    <definedName name="XFCOvc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n">#REF!</definedName>
    <definedName name="xin190">#REF!</definedName>
    <definedName name="xin1903p">#REF!</definedName>
    <definedName name="XIN190vc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c">#REF!</definedName>
    <definedName name="xindvl1p">#REF!</definedName>
    <definedName name="xinnc3p">#REF!</definedName>
    <definedName name="xint1p">#REF!</definedName>
    <definedName name="XINvc">#REF!</definedName>
    <definedName name="xinvl3p">#REF!</definedName>
    <definedName name="xing1p">#REF!</definedName>
    <definedName name="xingnc1p">#REF!</definedName>
    <definedName name="xingvl1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mcax">#REF!</definedName>
    <definedName name="xn">#REF!</definedName>
    <definedName name="XSKT_2">#REF!</definedName>
    <definedName name="y">#REF!</definedName>
    <definedName name="Yte_2">#REF!</definedName>
    <definedName name="z">#REF!</definedName>
    <definedName name="Z_BA1EFE67_D117_4A62_A4DF_3768F753705A_.wvu.PrintArea" localSheetId="0" hidden="1">'Chi tieu KTXH'!$A$1:$J$149</definedName>
    <definedName name="Z_BA1EFE67_D117_4A62_A4DF_3768F753705A_.wvu.PrintTitles" localSheetId="0" hidden="1">'Chi tieu KTXH'!$4:$5</definedName>
    <definedName name="Z_BA1EFE67_D117_4A62_A4DF_3768F753705A_.wvu.Rows" localSheetId="0" hidden="1">'Chi tieu KTXH'!#REF!,'Chi tieu KTXH'!$55:$55,'Chi tieu KTXH'!#REF!</definedName>
    <definedName name="zdhdh" localSheetId="0" hidden="1">{"'Sheet1'!$L$16"}</definedName>
    <definedName name="zdhdh" hidden="1">{"'Sheet1'!$L$16"}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23" l="1"/>
  <c r="J104" i="23"/>
  <c r="I84" i="23" l="1"/>
  <c r="G46" i="23" l="1"/>
  <c r="G44" i="23" s="1"/>
  <c r="G43" i="23" s="1"/>
  <c r="D44" i="23"/>
  <c r="D43" i="23" s="1"/>
  <c r="H43" i="23" l="1"/>
  <c r="F7" i="23"/>
  <c r="F17" i="23" s="1"/>
  <c r="M80" i="23"/>
  <c r="F16" i="23" l="1"/>
  <c r="F15" i="23"/>
  <c r="F14" i="23" s="1"/>
  <c r="H85" i="23"/>
  <c r="I85" i="23"/>
  <c r="H84" i="23"/>
  <c r="E53" i="23" l="1"/>
  <c r="I81" i="23"/>
  <c r="H136" i="23" l="1"/>
  <c r="I136" i="23"/>
  <c r="F95" i="23"/>
  <c r="G95" i="23" s="1"/>
  <c r="H98" i="23"/>
  <c r="I98" i="23"/>
  <c r="J98" i="23" s="1"/>
  <c r="I97" i="23"/>
  <c r="J97" i="23" s="1"/>
  <c r="H97" i="23"/>
  <c r="H94" i="23"/>
  <c r="I91" i="23"/>
  <c r="J91" i="23" s="1"/>
  <c r="H91" i="23"/>
  <c r="I135" i="23" l="1"/>
  <c r="H135" i="23"/>
  <c r="H116" i="23"/>
  <c r="I116" i="23"/>
  <c r="J116" i="23" s="1"/>
  <c r="H117" i="23"/>
  <c r="I117" i="23"/>
  <c r="H118" i="23"/>
  <c r="I118" i="23"/>
  <c r="J118" i="23" s="1"/>
  <c r="H119" i="23"/>
  <c r="I119" i="23"/>
  <c r="J119" i="23" s="1"/>
  <c r="H120" i="23"/>
  <c r="I120" i="23"/>
  <c r="J120" i="23" s="1"/>
  <c r="I110" i="23"/>
  <c r="H110" i="23"/>
  <c r="H103" i="23"/>
  <c r="I103" i="23"/>
  <c r="J103" i="23" s="1"/>
  <c r="I101" i="23"/>
  <c r="J101" i="23" s="1"/>
  <c r="H101" i="23"/>
  <c r="E89" i="23"/>
  <c r="E88" i="23"/>
  <c r="D89" i="23"/>
  <c r="D88" i="23"/>
  <c r="E94" i="23"/>
  <c r="I94" i="23" s="1"/>
  <c r="J94" i="23" s="1"/>
  <c r="D95" i="23"/>
  <c r="H80" i="23" l="1"/>
  <c r="I80" i="23"/>
  <c r="I79" i="23"/>
  <c r="H79" i="23"/>
  <c r="I77" i="23"/>
  <c r="H77" i="23"/>
  <c r="H61" i="23"/>
  <c r="I61" i="23"/>
  <c r="J61" i="23" s="1"/>
  <c r="H62" i="23"/>
  <c r="I62" i="23"/>
  <c r="J62" i="23" s="1"/>
  <c r="I60" i="23"/>
  <c r="H60" i="23"/>
  <c r="G58" i="23"/>
  <c r="H52" i="23"/>
  <c r="H45" i="23"/>
  <c r="I45" i="23"/>
  <c r="J45" i="23" s="1"/>
  <c r="H49" i="23"/>
  <c r="H50" i="23"/>
  <c r="H40" i="23"/>
  <c r="I40" i="23"/>
  <c r="J40" i="23" s="1"/>
  <c r="H41" i="23"/>
  <c r="I41" i="23"/>
  <c r="J41" i="23" s="1"/>
  <c r="H25" i="23"/>
  <c r="H26" i="23"/>
  <c r="H27" i="23"/>
  <c r="I27" i="23"/>
  <c r="J27" i="23" s="1"/>
  <c r="H33" i="23"/>
  <c r="I33" i="23"/>
  <c r="J33" i="23" s="1"/>
  <c r="E42" i="23"/>
  <c r="G65" i="23"/>
  <c r="G64" i="23"/>
  <c r="H64" i="23" s="1"/>
  <c r="F65" i="23"/>
  <c r="E58" i="23"/>
  <c r="H46" i="23"/>
  <c r="G42" i="23"/>
  <c r="H42" i="23" s="1"/>
  <c r="G30" i="23"/>
  <c r="G23" i="23"/>
  <c r="I23" i="23" s="1"/>
  <c r="J23" i="23" s="1"/>
  <c r="G24" i="23"/>
  <c r="G28" i="23"/>
  <c r="H28" i="23" s="1"/>
  <c r="D24" i="23"/>
  <c r="F58" i="23"/>
  <c r="F64" i="23"/>
  <c r="F50" i="23"/>
  <c r="F49" i="23"/>
  <c r="F48" i="23"/>
  <c r="F53" i="23" s="1"/>
  <c r="F46" i="23"/>
  <c r="F39" i="23"/>
  <c r="F38" i="23"/>
  <c r="F37" i="23"/>
  <c r="F36" i="23"/>
  <c r="F32" i="23"/>
  <c r="F33" i="23" s="1"/>
  <c r="F30" i="23"/>
  <c r="G89" i="23"/>
  <c r="G88" i="23"/>
  <c r="F89" i="23"/>
  <c r="F88" i="23"/>
  <c r="F75" i="23"/>
  <c r="F72" i="23"/>
  <c r="H72" i="23"/>
  <c r="F71" i="23"/>
  <c r="I71" i="23"/>
  <c r="J71" i="23" s="1"/>
  <c r="F70" i="23"/>
  <c r="I70" i="23"/>
  <c r="J70" i="23" s="1"/>
  <c r="F69" i="23"/>
  <c r="F68" i="23"/>
  <c r="F67" i="23"/>
  <c r="H67" i="23"/>
  <c r="F44" i="23" l="1"/>
  <c r="F43" i="23" s="1"/>
  <c r="F63" i="23"/>
  <c r="H24" i="23"/>
  <c r="I68" i="23"/>
  <c r="J68" i="23" s="1"/>
  <c r="H68" i="23"/>
  <c r="H70" i="23"/>
  <c r="I72" i="23"/>
  <c r="J72" i="23" s="1"/>
  <c r="H65" i="23"/>
  <c r="H69" i="23"/>
  <c r="I64" i="23"/>
  <c r="J64" i="23" s="1"/>
  <c r="H71" i="23"/>
  <c r="I75" i="23"/>
  <c r="J75" i="23" s="1"/>
  <c r="I88" i="23"/>
  <c r="J88" i="23" s="1"/>
  <c r="H88" i="23"/>
  <c r="F35" i="23"/>
  <c r="I28" i="23"/>
  <c r="J28" i="23" s="1"/>
  <c r="I42" i="23"/>
  <c r="J42" i="23" s="1"/>
  <c r="I58" i="23"/>
  <c r="I65" i="23"/>
  <c r="J65" i="23" s="1"/>
  <c r="I69" i="23"/>
  <c r="J69" i="23" s="1"/>
  <c r="I89" i="23"/>
  <c r="J89" i="23" s="1"/>
  <c r="H89" i="23"/>
  <c r="I67" i="23"/>
  <c r="J67" i="23" s="1"/>
  <c r="H58" i="23"/>
  <c r="F52" i="23"/>
  <c r="F21" i="23"/>
  <c r="G63" i="23"/>
  <c r="I24" i="23"/>
  <c r="J24" i="23" s="1"/>
  <c r="H23" i="23"/>
  <c r="I46" i="23"/>
  <c r="J46" i="23" s="1"/>
  <c r="E115" i="23"/>
  <c r="F115" i="23"/>
  <c r="G115" i="23"/>
  <c r="I115" i="23" l="1"/>
  <c r="J115" i="23" s="1"/>
  <c r="D74" i="23"/>
  <c r="E7" i="23" l="1"/>
  <c r="E74" i="23"/>
  <c r="E73" i="23"/>
  <c r="D73" i="23"/>
  <c r="E63" i="23"/>
  <c r="I63" i="23" s="1"/>
  <c r="J63" i="23" s="1"/>
  <c r="E50" i="23"/>
  <c r="I50" i="23" s="1"/>
  <c r="J50" i="23" s="1"/>
  <c r="E49" i="23"/>
  <c r="I49" i="23" s="1"/>
  <c r="J49" i="23" s="1"/>
  <c r="E48" i="23"/>
  <c r="E44" i="23" s="1"/>
  <c r="E39" i="23"/>
  <c r="G39" i="23" s="1"/>
  <c r="E38" i="23"/>
  <c r="G38" i="23" s="1"/>
  <c r="E37" i="23"/>
  <c r="G37" i="23" s="1"/>
  <c r="E36" i="23"/>
  <c r="G36" i="23" s="1"/>
  <c r="E34" i="23"/>
  <c r="G34" i="23" s="1"/>
  <c r="E32" i="23"/>
  <c r="G32" i="23" s="1"/>
  <c r="E31" i="23"/>
  <c r="I31" i="23" s="1"/>
  <c r="J31" i="23" s="1"/>
  <c r="E30" i="23"/>
  <c r="I30" i="23" s="1"/>
  <c r="J30" i="23" s="1"/>
  <c r="E29" i="23"/>
  <c r="E26" i="23"/>
  <c r="I26" i="23" s="1"/>
  <c r="J26" i="23" s="1"/>
  <c r="E25" i="23"/>
  <c r="I25" i="23" s="1"/>
  <c r="J25" i="23" s="1"/>
  <c r="E22" i="23"/>
  <c r="G22" i="23" s="1"/>
  <c r="E14" i="23"/>
  <c r="E17" i="23"/>
  <c r="E16" i="23"/>
  <c r="E15" i="23"/>
  <c r="E10" i="23"/>
  <c r="I10" i="23" s="1"/>
  <c r="J10" i="23" s="1"/>
  <c r="E9" i="23"/>
  <c r="G9" i="23" s="1"/>
  <c r="E8" i="23"/>
  <c r="G8" i="23" s="1"/>
  <c r="D115" i="23"/>
  <c r="H115" i="23" s="1"/>
  <c r="D75" i="23"/>
  <c r="H75" i="23" s="1"/>
  <c r="D53" i="23"/>
  <c r="D36" i="23"/>
  <c r="D31" i="23"/>
  <c r="H31" i="23" s="1"/>
  <c r="D30" i="23"/>
  <c r="H30" i="23" s="1"/>
  <c r="D22" i="23"/>
  <c r="D17" i="23"/>
  <c r="D16" i="23"/>
  <c r="D15" i="23"/>
  <c r="D10" i="23"/>
  <c r="H10" i="23" s="1"/>
  <c r="D9" i="23"/>
  <c r="E43" i="23" l="1"/>
  <c r="I43" i="23" s="1"/>
  <c r="J43" i="23" s="1"/>
  <c r="H8" i="23"/>
  <c r="I8" i="23"/>
  <c r="J8" i="23" s="1"/>
  <c r="G7" i="23"/>
  <c r="G35" i="23"/>
  <c r="I9" i="23"/>
  <c r="J9" i="23" s="1"/>
  <c r="H9" i="23"/>
  <c r="I22" i="23"/>
  <c r="J22" i="23" s="1"/>
  <c r="H22" i="23"/>
  <c r="I37" i="23"/>
  <c r="J37" i="23" s="1"/>
  <c r="H37" i="23"/>
  <c r="H32" i="23"/>
  <c r="I32" i="23"/>
  <c r="J32" i="23" s="1"/>
  <c r="H38" i="23"/>
  <c r="I38" i="23"/>
  <c r="J38" i="23" s="1"/>
  <c r="G29" i="23"/>
  <c r="I34" i="23"/>
  <c r="J34" i="23" s="1"/>
  <c r="H34" i="23"/>
  <c r="H39" i="23"/>
  <c r="I39" i="23"/>
  <c r="J39" i="23" s="1"/>
  <c r="I36" i="23"/>
  <c r="J36" i="23" s="1"/>
  <c r="H36" i="23"/>
  <c r="F73" i="23"/>
  <c r="F74" i="23"/>
  <c r="E21" i="23"/>
  <c r="E35" i="23"/>
  <c r="I35" i="23" s="1"/>
  <c r="J35" i="23" s="1"/>
  <c r="E52" i="23"/>
  <c r="I52" i="23" s="1"/>
  <c r="J52" i="23" s="1"/>
  <c r="D21" i="23"/>
  <c r="D7" i="23"/>
  <c r="D14" i="23"/>
  <c r="H7" i="23" l="1"/>
  <c r="I7" i="23"/>
  <c r="I74" i="23"/>
  <c r="J74" i="23" s="1"/>
  <c r="H74" i="23"/>
  <c r="I73" i="23"/>
  <c r="J73" i="23" s="1"/>
  <c r="H73" i="23"/>
  <c r="H29" i="23"/>
  <c r="I29" i="23"/>
  <c r="J29" i="23" s="1"/>
  <c r="G53" i="23"/>
  <c r="I48" i="23"/>
  <c r="J48" i="23" s="1"/>
  <c r="H48" i="23"/>
  <c r="G21" i="23"/>
  <c r="D63" i="23"/>
  <c r="H63" i="23" s="1"/>
  <c r="D56" i="23"/>
  <c r="D35" i="23"/>
  <c r="H35" i="23" s="1"/>
  <c r="I53" i="23" l="1"/>
  <c r="J53" i="23" s="1"/>
  <c r="H53" i="23"/>
  <c r="H44" i="23"/>
  <c r="I44" i="23"/>
  <c r="J44" i="23" s="1"/>
  <c r="H21" i="23"/>
  <c r="I21" i="23"/>
  <c r="J21" i="23" s="1"/>
</calcChain>
</file>

<file path=xl/sharedStrings.xml><?xml version="1.0" encoding="utf-8"?>
<sst xmlns="http://schemas.openxmlformats.org/spreadsheetml/2006/main" count="429" uniqueCount="216">
  <si>
    <t>Triệu Kw/h</t>
  </si>
  <si>
    <t xml:space="preserve"> - Ngô</t>
  </si>
  <si>
    <t>Du lịch</t>
  </si>
  <si>
    <t>L/khách</t>
  </si>
  <si>
    <t xml:space="preserve"> + Khách quốc tế</t>
  </si>
  <si>
    <t xml:space="preserve"> + Khách nội địa</t>
  </si>
  <si>
    <t>Dân số</t>
  </si>
  <si>
    <t>Tuổi</t>
  </si>
  <si>
    <t>Giáo dục và Đào tạo</t>
  </si>
  <si>
    <t>Học sinh</t>
  </si>
  <si>
    <t xml:space="preserve">  + Tiểu học</t>
  </si>
  <si>
    <t xml:space="preserve">  + Trung học cơ sở</t>
  </si>
  <si>
    <t xml:space="preserve">  + Trung học phổ thông</t>
  </si>
  <si>
    <t>Giường</t>
  </si>
  <si>
    <t>Bác sỹ</t>
  </si>
  <si>
    <t>Y tế</t>
  </si>
  <si>
    <t>Hộ</t>
  </si>
  <si>
    <t>Tấn</t>
  </si>
  <si>
    <t>Xã</t>
  </si>
  <si>
    <t>Ha</t>
  </si>
  <si>
    <t xml:space="preserve"> - Cà phê</t>
  </si>
  <si>
    <t xml:space="preserve"> - Cao su</t>
  </si>
  <si>
    <t xml:space="preserve"> - Sắn</t>
  </si>
  <si>
    <t>Lâm nghiệp</t>
  </si>
  <si>
    <t xml:space="preserve"> - Đàn trâu</t>
  </si>
  <si>
    <t>Con</t>
  </si>
  <si>
    <t xml:space="preserve"> - Đàn bò</t>
  </si>
  <si>
    <t xml:space="preserve"> - Đàn lợn</t>
  </si>
  <si>
    <t>Nông nghiệp</t>
  </si>
  <si>
    <t>TT</t>
  </si>
  <si>
    <t>I</t>
  </si>
  <si>
    <t>II</t>
  </si>
  <si>
    <t>Tổng vốn đầu tư phát triển trên địa bàn</t>
  </si>
  <si>
    <t>Đơn vị</t>
  </si>
  <si>
    <t>Chỉ tiêu</t>
  </si>
  <si>
    <t>Tỷ đồng</t>
  </si>
  <si>
    <t>%</t>
  </si>
  <si>
    <t>Người</t>
  </si>
  <si>
    <t>Thủy sản</t>
  </si>
  <si>
    <t>Nông, lâm, thủy sản</t>
  </si>
  <si>
    <t>"</t>
  </si>
  <si>
    <t>Công nghiệp, xây dựng</t>
  </si>
  <si>
    <t>Tr.đồng</t>
  </si>
  <si>
    <t>Tổng mức bán lẻ hàng hóa và doanh thu dịch vụ</t>
  </si>
  <si>
    <t>GRDP bình quân đầu người</t>
  </si>
  <si>
    <t>Thuế NK, thuế SP trừ trợ cấp SP</t>
  </si>
  <si>
    <t>-</t>
  </si>
  <si>
    <t>Sản phẩm chăn nuôi chủ yếu</t>
  </si>
  <si>
    <t>Trong đó: Thịt lợn</t>
  </si>
  <si>
    <t>Trồng trọt</t>
  </si>
  <si>
    <t>Lao động và việc làm</t>
  </si>
  <si>
    <t>Hợp tác xã</t>
  </si>
  <si>
    <t>Tổng số lao động trong hợp tác xã</t>
  </si>
  <si>
    <t xml:space="preserve">Tổ hợp tác </t>
  </si>
  <si>
    <t>Tổng số tổ hợp tác</t>
  </si>
  <si>
    <t>Tổ hợp tác</t>
  </si>
  <si>
    <t xml:space="preserve">Tổng số thành viên tổ hợp tác </t>
  </si>
  <si>
    <t>Thành viên</t>
  </si>
  <si>
    <t>Công nghiệp</t>
  </si>
  <si>
    <t>Dân số trung bình</t>
  </si>
  <si>
    <t>Tý lệ rác thải sinh hoạt (ở đô thị và nông thôn) được thu gom và xử lý</t>
  </si>
  <si>
    <t>Số bé trai/100 bé gái</t>
  </si>
  <si>
    <t>Thứ hạng</t>
  </si>
  <si>
    <t>Tỷ lệ cơ sở sản xuất kinh doanh đạt tiêu chuẩn về môi trường</t>
  </si>
  <si>
    <t>VI</t>
  </si>
  <si>
    <t>Tỷ lệ giải quyết tố giác, tin báo về tội phạm, kiến nghị khởi tố</t>
  </si>
  <si>
    <t xml:space="preserve"> - Lúa </t>
  </si>
  <si>
    <t>Trong đó, đàn bò sữa</t>
  </si>
  <si>
    <t>Tuổi thọ trung bình</t>
  </si>
  <si>
    <t>Tỷ số giới tính của trẻ em mới sinh</t>
  </si>
  <si>
    <t xml:space="preserve">Cơ cấu tổng sản phẩm theo nhóm ngành </t>
  </si>
  <si>
    <t>Cây dược liệu</t>
  </si>
  <si>
    <t>Diện tích</t>
  </si>
  <si>
    <t>Sản lượng sản phẩm chủ yếu</t>
  </si>
  <si>
    <t>CHỈ TIÊU KINH TẾ</t>
  </si>
  <si>
    <t>Thu NSNN</t>
  </si>
  <si>
    <t>+ Số hợp tác xã giải thể</t>
  </si>
  <si>
    <t>+ Số hợp tác xã thành lập mới</t>
  </si>
  <si>
    <t>CHỈ TIÊU VĂN HÓA-XÃ HỘI</t>
  </si>
  <si>
    <t xml:space="preserve"> + Mầm non</t>
  </si>
  <si>
    <t xml:space="preserve"> + Tiểu học</t>
  </si>
  <si>
    <t xml:space="preserve"> + Trung học Cơ sở</t>
  </si>
  <si>
    <t xml:space="preserve"> + Trung học phổ thông</t>
  </si>
  <si>
    <t>Tỷ lệ xử lý triệt để cơ sở gây ô nhiễm môi trường nghiêm trọng</t>
  </si>
  <si>
    <t>Tỷ lệ hộ dân tộc thiểu số tham gia vào hợp tác xã</t>
  </si>
  <si>
    <t>Giảm nghèo theo chuẩn nghèo tiếp cận đa chiều</t>
  </si>
  <si>
    <t>Sản phẩm tham gia vào chuỗi giá trị các sản phẩm quốc gia</t>
  </si>
  <si>
    <t>Tỷ lệ hộ dân được sử dụng điện</t>
  </si>
  <si>
    <t>Tỷ lệ giao quân</t>
  </si>
  <si>
    <t>Tỷ lệ điều tra, khám phá án</t>
  </si>
  <si>
    <t>Trong đó, án đặc biệt nghiêm trọng</t>
  </si>
  <si>
    <t>Tỷ lệ xã, phường, thị trấn mạnh về phong trào toàn dân bảo vệ an ninh Tổ quốc</t>
  </si>
  <si>
    <t>Tỷ lệ xã, phường, thị trấn, khu dân cư, cơ quan, trường học đạt tiêu chuẩn an toàn về an ninh trật tự</t>
  </si>
  <si>
    <t>Sản phẩm</t>
  </si>
  <si>
    <t>Tỷ lệ hộ dân tộc thiểu số có đất sản xuất</t>
  </si>
  <si>
    <t>Tỷ lệ hộ dân tộc thiểu số có đất ở</t>
  </si>
  <si>
    <t>5.1</t>
  </si>
  <si>
    <t>5.2</t>
  </si>
  <si>
    <t>5.3</t>
  </si>
  <si>
    <t>b.</t>
  </si>
  <si>
    <t>a.</t>
  </si>
  <si>
    <t>5.4</t>
  </si>
  <si>
    <t>5.5</t>
  </si>
  <si>
    <t>Tổng lượt khách</t>
  </si>
  <si>
    <t>Tổng doanh thu</t>
  </si>
  <si>
    <t xml:space="preserve">Tỷ lệ lao động qua đào tạo </t>
  </si>
  <si>
    <t>Số người được giải quyết việc làm (tăng thêm trong năm)</t>
  </si>
  <si>
    <t>Số hộ nghèo</t>
  </si>
  <si>
    <t xml:space="preserve">Tỷ lệ hộ nghèo </t>
  </si>
  <si>
    <t>Số hộ cận nghèo</t>
  </si>
  <si>
    <t>Tỷ lệ hộ cận nghèo</t>
  </si>
  <si>
    <t>Tổng số học sinh đầu năm học</t>
  </si>
  <si>
    <t>Tỷ lệ học sinh đi học đúng độ tuổi</t>
  </si>
  <si>
    <t>Tỷ lệ học sinh tốt nghiệp trung học cơ sở, trung học phổ thông chuyển sang học nghề</t>
  </si>
  <si>
    <t>Tỷ lệ trường đạt chuẩn quốc gia</t>
  </si>
  <si>
    <t>Số giường bệnh/10.000 dân (không tính giường trạm y tế xã)</t>
  </si>
  <si>
    <t>Số bác sỹ/10.000 dân</t>
  </si>
  <si>
    <t>Tỷ lệ xã đạt Bộ tiêu chí  quốc gia về y tế xã (giai đoạn 2011-2020)</t>
  </si>
  <si>
    <t>Tỷ lệ trạm y tế xã, phường, thị trấn có bác sỹ làm việc</t>
  </si>
  <si>
    <t>Tỷ lệ trẻ em &lt; 5 tuổi suy dinh dưỡng thể thấp còi</t>
  </si>
  <si>
    <t>Văn hoá, thể thao, thông tin</t>
  </si>
  <si>
    <t>Tỷ lệ xã, phường, thị trấn có nhà văn hóa</t>
  </si>
  <si>
    <t>Tỷ lệ thôn, làng, tổ dân phố đạt danh hiệu văn hóa</t>
  </si>
  <si>
    <t>III</t>
  </si>
  <si>
    <t>Trong đó vốn đầu tư khu vực tư nhân</t>
  </si>
  <si>
    <t xml:space="preserve">Trong đó, tỷ lệ lao động được đào tạo nghề </t>
  </si>
  <si>
    <t>Các chỉ tiêu về môi trường</t>
  </si>
  <si>
    <t>Tốc độ tăng trưởng GRDP</t>
  </si>
  <si>
    <t>Tỷ lệ khu công nghiệp đang hoạt động có hệ thống xử lý nước thải tập trung đạt tiêu chuẩn môi trường</t>
  </si>
  <si>
    <t xml:space="preserve"> - Cây ăn quả </t>
  </si>
  <si>
    <t xml:space="preserve"> - Sản lượng lương thực có hạt</t>
  </si>
  <si>
    <t xml:space="preserve"> - Cà phê nhân</t>
  </si>
  <si>
    <t xml:space="preserve"> - Cao su mủ tươi</t>
  </si>
  <si>
    <t xml:space="preserve"> - Trồng mới rừng</t>
  </si>
  <si>
    <t xml:space="preserve"> - Thịt hơi các loại</t>
  </si>
  <si>
    <t xml:space="preserve"> - Tỷ lệ độ che phủ rừng (có tính cây cao su)</t>
  </si>
  <si>
    <t xml:space="preserve"> - Diện tích nuôi trồng</t>
  </si>
  <si>
    <t xml:space="preserve"> - Khai thác đá, cát, sỏi các loại</t>
  </si>
  <si>
    <t xml:space="preserve"> - Tinh bột sắn</t>
  </si>
  <si>
    <t>Tỷ lệ hộ gia đình ở đô thị sử dụng nước sạch</t>
  </si>
  <si>
    <t>Tỷ lệ hộ gia đình ở khu vực nông thôn sử dụng nước hợp vệ sinh</t>
  </si>
  <si>
    <t>So sánh (%)</t>
  </si>
  <si>
    <t>Trong đó, trồng mới</t>
  </si>
  <si>
    <t>Trong đó số xã đạt chuẩn NTM trong năm</t>
  </si>
  <si>
    <t>Tổng số xã đạt chuẩn nông thôn mới</t>
  </si>
  <si>
    <t>Tỷ lệ bao phủ BHYT</t>
  </si>
  <si>
    <t>CHỈ TIÊU QUỐC PHÒNG, AN NINH</t>
  </si>
  <si>
    <t>Thương mại, dịch vụ</t>
  </si>
  <si>
    <t>Thứ hạng Chỉ số cải cách hành chính (PAR INDEX)</t>
  </si>
  <si>
    <t>Thứ hạng Chỉ hài lòng về sự phục vụ hành chính (SIPAS)</t>
  </si>
  <si>
    <t>Tỷ lệ tội phạm về trật tự xã hội</t>
  </si>
  <si>
    <t>Tỷ lệ tăng dân số tự nhiên</t>
  </si>
  <si>
    <t>Tổng số hợp tác xã</t>
  </si>
  <si>
    <t>Tỷ lệ bao phủ BHXH so với lực lượng lao động</t>
  </si>
  <si>
    <t>Tỷ lệ bao phủ BHTN so với lực lượng lao động</t>
  </si>
  <si>
    <t>Ước thực hiện 6 tháng</t>
  </si>
  <si>
    <t>6 tháng năm 2021</t>
  </si>
  <si>
    <t>Năm 2022</t>
  </si>
  <si>
    <t>So với cùng kỳ năm 2021</t>
  </si>
  <si>
    <t>So với Kế hoạch năm 2022</t>
  </si>
  <si>
    <t>Kế hoạch năm 2022</t>
  </si>
  <si>
    <t>Tổng giá trị sản xuất trên địa bàn theo giá hiện hành (giá cơ bản)</t>
  </si>
  <si>
    <t xml:space="preserve"> - Cây dược liệu khác (Nghệ, đinh lăng, sả, sâm cau...)</t>
  </si>
  <si>
    <t>- Đàn dê, hươu</t>
  </si>
  <si>
    <t>- Tổng đàn gia cầm</t>
  </si>
  <si>
    <t>Trong đó:</t>
  </si>
  <si>
    <t>+ Nuôi cá bằng lồng</t>
  </si>
  <si>
    <t>+ Nuôi cá ao</t>
  </si>
  <si>
    <t>Lồng</t>
  </si>
  <si>
    <t>- Tổng sản lượng thuỷ sản</t>
  </si>
  <si>
    <t xml:space="preserve"> + Sản lượng khai thác tự nhiên</t>
  </si>
  <si>
    <t xml:space="preserve"> + Sản lượng nuôi trồng</t>
  </si>
  <si>
    <t>- Nông cụ cầm tay</t>
  </si>
  <si>
    <t>- Xay sát gạo</t>
  </si>
  <si>
    <t>- Sản xuất đá cây</t>
  </si>
  <si>
    <t>- Tiêu</t>
  </si>
  <si>
    <t>- Điều</t>
  </si>
  <si>
    <t>- Rau, đậu các loại (bí, rau, đậu, lạc, vừng…)</t>
  </si>
  <si>
    <t>- Bời lời</t>
  </si>
  <si>
    <t>Nghìn m3</t>
  </si>
  <si>
    <t>Nghìn sp</t>
  </si>
  <si>
    <t xml:space="preserve"> - Điện sản xuất (các nhà máy thuỷ điện Sê San 3A, 4, 4A và hộ gia đình)</t>
  </si>
  <si>
    <t>Chưa</t>
  </si>
  <si>
    <t>Khá</t>
  </si>
  <si>
    <t>110/100</t>
  </si>
  <si>
    <t>41,34</t>
  </si>
  <si>
    <t>7,49</t>
  </si>
  <si>
    <t>Nhà trẻ</t>
  </si>
  <si>
    <t>Mẫu giáo</t>
  </si>
  <si>
    <t>Tiểu học</t>
  </si>
  <si>
    <t>Trung học cơ sở</t>
  </si>
  <si>
    <t>Trung học phổ thông</t>
  </si>
  <si>
    <t>99,89</t>
  </si>
  <si>
    <t>41,2</t>
  </si>
  <si>
    <t>36,11</t>
  </si>
  <si>
    <t>10,9</t>
  </si>
  <si>
    <t>30</t>
  </si>
  <si>
    <t>10</t>
  </si>
  <si>
    <t>+ Lúa đông xuân</t>
  </si>
  <si>
    <t>+ Lúa mùa</t>
  </si>
  <si>
    <t>- Nhà máy chế biến mủ cao su</t>
  </si>
  <si>
    <t xml:space="preserve"> - Các nhà máy điện năng lượng mặt trời trên địa bàn</t>
  </si>
  <si>
    <t>99,90</t>
  </si>
  <si>
    <t>&gt;=75</t>
  </si>
  <si>
    <t>PHỤ LỤC
KẾT QUẢ THỰC HIỆN CÁC CHỈ TIÊU 6 THÁNG ĐẦU NĂM 2022 HUYỆN IA H'DRAI</t>
  </si>
  <si>
    <t>Tỷ lệ hộ nghèo giảm ít nhất 8%</t>
  </si>
  <si>
    <t>Thực hiện đến 20/5/2022</t>
  </si>
  <si>
    <t>- Bể nuôi cá trên cạn</t>
  </si>
  <si>
    <t>Đạt</t>
  </si>
  <si>
    <t>Chưa đạt</t>
  </si>
  <si>
    <t>Vượt</t>
  </si>
  <si>
    <t>Không đạt</t>
  </si>
  <si>
    <r>
      <t>Chi NSNN (</t>
    </r>
    <r>
      <rPr>
        <b/>
        <i/>
        <sz val="12"/>
        <rFont val="Times New Roman"/>
        <family val="1"/>
      </rPr>
      <t>bao gồm nguồn năm trước chuyển sang</t>
    </r>
    <r>
      <rPr>
        <b/>
        <sz val="12"/>
        <rFont val="Times New Roman"/>
        <family val="1"/>
      </rPr>
      <t>)</t>
    </r>
  </si>
  <si>
    <t>Tổng đàn gia súc</t>
  </si>
  <si>
    <t>Chăn nuôi (đàn gia súc, gia cầm)</t>
  </si>
  <si>
    <t>Chỉ tiêu còn lại năm 2022 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</si>
</sst>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7">
    <numFmt numFmtId="6" formatCode="#,##0\ &quot;₫&quot;;[Red]\-#,##0\ &quot;₫&quot;"/>
    <numFmt numFmtId="41" formatCode="_-* #,##0_-;\-* #,##0_-;_-* &quot;-&quot;_-;_-@_-"/>
    <numFmt numFmtId="43" formatCode="_-* #,##0.00_-;\-* #,##0.00_-;_-* &quot;-&quot;??_-;_-@_-"/>
    <numFmt numFmtId="164" formatCode="_-* #,##0\ _₫_-;\-* #,##0\ _₫_-;_-* &quot;-&quot;\ _₫_-;_-@_-"/>
    <numFmt numFmtId="165" formatCode="_-* #,##0.00\ _₫_-;\-* #,##0.00\ _₫_-;_-* &quot;-&quot;??\ _₫_-;_-@_-"/>
    <numFmt numFmtId="166" formatCode="&quot;$&quot;#,##0_);\(&quot;$&quot;#,##0\)"/>
    <numFmt numFmtId="167" formatCode="&quot;$&quot;#,##0_);[Red]\(&quot;$&quot;#,##0\)"/>
    <numFmt numFmtId="168" formatCode="_(* #,##0_);_(* \(#,##0\);_(* &quot;-&quot;_);_(@_)"/>
    <numFmt numFmtId="169" formatCode="_(* #,##0.00_);_(* \(#,##0.00\);_(* &quot;-&quot;??_);_(@_)"/>
    <numFmt numFmtId="170" formatCode="_-* #,##0.00_k_r_._-;\-* #,##0.00_k_r_._-;_-* &quot;-&quot;??_k_r_._-;_-@_-"/>
    <numFmt numFmtId="171" formatCode="_-&quot;$&quot;* #,##0_-;\-&quot;$&quot;* #,##0_-;_-&quot;$&quot;* &quot;-&quot;_-;_-@_-"/>
    <numFmt numFmtId="172" formatCode="_-&quot;$&quot;* #,##0.00_-;\-&quot;$&quot;* #,##0.00_-;_-&quot;$&quot;* &quot;-&quot;??_-;_-@_-"/>
    <numFmt numFmtId="173" formatCode="00.000"/>
    <numFmt numFmtId="174" formatCode="&quot;￥&quot;#,##0;&quot;￥&quot;\-#,##0"/>
    <numFmt numFmtId="175" formatCode="\$#,##0\ ;\(\$#,##0\)"/>
    <numFmt numFmtId="176" formatCode="&quot;\&quot;#,##0;[Red]&quot;\&quot;&quot;\&quot;\-#,##0"/>
    <numFmt numFmtId="177" formatCode="&quot;\&quot;#,##0.00;[Red]&quot;\&quot;&quot;\&quot;&quot;\&quot;&quot;\&quot;&quot;\&quot;&quot;\&quot;\-#,##0.00"/>
    <numFmt numFmtId="178" formatCode="#,##0\ &quot;$&quot;_);[Red]\(#,##0\ &quot;$&quot;\)"/>
    <numFmt numFmtId="179" formatCode="&quot;$&quot;###,0&quot;.&quot;00_);[Red]\(&quot;$&quot;###,0&quot;.&quot;00\)"/>
    <numFmt numFmtId="180" formatCode="&quot;VND&quot;#,##0_);[Red]\(&quot;VND&quot;#,##0\)"/>
    <numFmt numFmtId="181" formatCode="m/d"/>
    <numFmt numFmtId="182" formatCode="&quot;ß&quot;#,##0;\-&quot;&quot;\ß&quot;&quot;#,##0"/>
    <numFmt numFmtId="183" formatCode="\t0.00%"/>
    <numFmt numFmtId="184" formatCode="\t#\ ??/??"/>
    <numFmt numFmtId="185" formatCode="#,##0;\(#,##0\)"/>
    <numFmt numFmtId="186" formatCode="#,###"/>
    <numFmt numFmtId="187" formatCode="?,???.??__;[Red]\-\ ?,???.??__;"/>
    <numFmt numFmtId="188" formatCode="_(* #,##0_);_(* \(#,##0\);_(* &quot;-&quot;??_);_(@_)"/>
    <numFmt numFmtId="189" formatCode="#,##0\ &quot;F&quot;;[Red]\-#,##0\ &quot;F&quot;"/>
    <numFmt numFmtId="190" formatCode="#,##0.00\ &quot;F&quot;;\-#,##0.00\ &quot;F&quot;"/>
    <numFmt numFmtId="191" formatCode="#,##0.00\ &quot;F&quot;;[Red]\-#,##0.00\ &quot;F&quot;"/>
    <numFmt numFmtId="192" formatCode="_-* #,##0\ &quot;F&quot;_-;\-* #,##0\ &quot;F&quot;_-;_-* &quot;-&quot;\ &quot;F&quot;_-;_-@_-"/>
    <numFmt numFmtId="193" formatCode="\$#,##0_);\(\$#,##0\)"/>
    <numFmt numFmtId="194" formatCode="&quot;CHF&quot;\ #,##0;&quot;CHF&quot;\ \-#,##0"/>
    <numFmt numFmtId="195" formatCode="#,##0.00&quot; F&quot;;[Red]\-#,##0.00&quot; F&quot;"/>
    <numFmt numFmtId="196" formatCode="\$#,##0_);[Red]&quot;($&quot;#,##0\)"/>
    <numFmt numFmtId="197" formatCode="\$#,##0_);&quot;($&quot;#,##0\)"/>
    <numFmt numFmtId="198" formatCode="_(* #,##0.0000_);_(* \(#,##0.0000\);_(* \-??_);_(@_)"/>
    <numFmt numFmtId="199" formatCode="_ * #,##0_ ;_ * \-#,##0_ ;_ * \-_ ;_ @_ "/>
    <numFmt numFmtId="200" formatCode="#,##0&quot; F&quot;;[Red]\-#,##0&quot; F&quot;"/>
    <numFmt numFmtId="201" formatCode="_(* #,##0_);_(* \(#,##0\);_(* \-??_);_(@_)"/>
    <numFmt numFmtId="202" formatCode="_-\$* #,##0.00_-;&quot;-$&quot;* #,##0.00_-;_-\$* \-??_-;_-@_-"/>
    <numFmt numFmtId="203" formatCode="_ \\* #,##0_ ;_ \\* \-#,##0_ ;_ \\* \-_ ;_ @_ "/>
    <numFmt numFmtId="204" formatCode="_ \\* #,##0.00_ ;_ \\* \-#,##0.00_ ;_ \\* \-??_ ;_ @_ "/>
    <numFmt numFmtId="205" formatCode="_ * #,##0.00_ ;_ * \-#,##0.00_ ;_ * \-??_ ;_ @_ "/>
    <numFmt numFmtId="206" formatCode="#,##0.0_);\(#,##0.0\)"/>
    <numFmt numFmtId="207" formatCode="0.0%;[Red]\(0.0%\)"/>
    <numFmt numFmtId="208" formatCode="_ * #,##0.00_)\£_ ;_ * \(#,##0.00&quot;)£&quot;_ ;_ * \-??_)\£_ ;_ @_ "/>
    <numFmt numFmtId="209" formatCode="0.0%;\(0.0%\)"/>
    <numFmt numFmtId="210" formatCode="&quot;US$&quot;#,##0.00;&quot;(US$&quot;#,##0.00\)"/>
    <numFmt numFmtId="211" formatCode="_-* #,##0\ _D_M_-;\-* #,##0\ _D_M_-;_-* &quot;- &quot;_D_M_-;_-@_-"/>
    <numFmt numFmtId="212" formatCode="_-* #,##0.00\ _D_M_-;\-* #,##0.00\ _D_M_-;_-* \-??\ _D_M_-;_-@_-"/>
    <numFmt numFmtId="213" formatCode="_-[$€]* #,##0.00_-;\-[$€]* #,##0.00_-;_-[$€]* \-??_-;_-@_-"/>
    <numFmt numFmtId="214" formatCode="#,##0.000_);\(#,##0.000\)"/>
    <numFmt numFmtId="215" formatCode="\\#,##0;[Red]&quot;-\&quot;#,##0"/>
    <numFmt numFmtId="216" formatCode="#,##0&quot; F&quot;;\-#,##0&quot; F&quot;"/>
    <numFmt numFmtId="217" formatCode="_-* #,##0&quot; DM&quot;_-;\-* #,##0&quot; DM&quot;_-;_-* &quot;- DM&quot;_-;_-@_-"/>
    <numFmt numFmtId="218" formatCode="_-* #,##0.00&quot; DM&quot;_-;\-* #,##0.00&quot; DM&quot;_-;_-* \-??&quot; DM&quot;_-;_-@_-"/>
    <numFmt numFmtId="219" formatCode="_(\$* #,##0_);_(\$* \(#,##0\);_(\$* \-_);_(@_)"/>
    <numFmt numFmtId="220" formatCode="_(\$* #,##0.00_);_(\$* \(#,##0.00\);_(\$* \-??_);_(@_)"/>
    <numFmt numFmtId="221" formatCode="_(* #,##0.00_);_(* \(#,##0.00\);_(* \-??_);_(@_)"/>
    <numFmt numFmtId="222" formatCode="&quot;\&quot;#,##0;[Red]\-&quot;\&quot;#,##0"/>
    <numFmt numFmtId="223" formatCode="#,##0.0"/>
    <numFmt numFmtId="224" formatCode="_(* #,##0_);_(* \(#,##0\);_(* \-_);_(@_)"/>
    <numFmt numFmtId="225" formatCode="#,##0.000"/>
    <numFmt numFmtId="226" formatCode="#,##0;[Red]#,##0"/>
    <numFmt numFmtId="227" formatCode="#,##0.0;[Red]#,##0.0"/>
    <numFmt numFmtId="228" formatCode="#,##0.00;[Red]#,##0.00"/>
    <numFmt numFmtId="229" formatCode="0.000"/>
    <numFmt numFmtId="230" formatCode="_ * #,##0_)\ &quot;$&quot;_ ;_ * \(#,##0\)\ &quot;$&quot;_ ;_ * &quot;-&quot;_)\ &quot;$&quot;_ ;_ @_ "/>
    <numFmt numFmtId="231" formatCode="\\#,##0.00;[Red]&quot;\\\\\\-&quot;#,##0.00"/>
    <numFmt numFmtId="232" formatCode="\\#,##0;[Red]&quot;\\-&quot;#,##0"/>
    <numFmt numFmtId="233" formatCode="_-* #,##0.00\ _V_N_D_-;\-* #,##0.00\ _V_N_D_-;_-* &quot;-&quot;??\ _V_N_D_-;_-@_-"/>
    <numFmt numFmtId="234" formatCode="&quot;CHF &quot;#,##0;&quot;CHF -&quot;#,##0"/>
    <numFmt numFmtId="235" formatCode="_ * #,##0_)&quot; $&quot;_ ;_ * \(#,##0&quot;) $&quot;_ ;_ * \-_)&quot; $&quot;_ ;_ @_ "/>
    <numFmt numFmtId="236" formatCode="_-* #,##0&quot; F&quot;_-;\-* #,##0&quot; F&quot;_-;_-* &quot;- F&quot;_-;_-@_-"/>
    <numFmt numFmtId="237" formatCode="#,##0.00&quot; F&quot;;\-#,##0.00&quot; F&quot;"/>
  </numFmts>
  <fonts count="128">
    <font>
      <sz val="13"/>
      <name val=".VnTime"/>
    </font>
    <font>
      <sz val="11"/>
      <name val="VNI-Times"/>
    </font>
    <font>
      <sz val="10"/>
      <name val="Arial"/>
      <family val="2"/>
    </font>
    <font>
      <sz val="14"/>
      <name val="??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MS Sans Serif"/>
      <family val="2"/>
    </font>
    <font>
      <sz val="13"/>
      <name val=".VnTime"/>
      <family val="2"/>
    </font>
    <font>
      <sz val="10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color indexed="12"/>
      <name val="Helv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VNtimes new roma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0"/>
      <name val=".VnTime"/>
      <family val="2"/>
    </font>
    <font>
      <sz val="11"/>
      <color indexed="10"/>
      <name val="Calibri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b/>
      <sz val="12"/>
      <name val="Times New Roman"/>
      <family val="1"/>
    </font>
    <font>
      <sz val="12"/>
      <name val="Arial Narrow"/>
      <family val="2"/>
    </font>
    <font>
      <sz val="12"/>
      <name val="VNtimes new roman"/>
      <family val="2"/>
    </font>
    <font>
      <sz val="10"/>
      <name val="?? ??"/>
      <family val="1"/>
      <charset val="136"/>
    </font>
    <font>
      <b/>
      <sz val="10"/>
      <name val=".VnTimeH"/>
      <family val="2"/>
    </font>
    <font>
      <b/>
      <u/>
      <sz val="14"/>
      <color indexed="8"/>
      <name val=".VnBook-AntiquaH"/>
      <family val="2"/>
    </font>
    <font>
      <b/>
      <sz val="12"/>
      <name val=".VnTime"/>
      <family val="2"/>
    </font>
    <font>
      <sz val="12"/>
      <name val=".VnTime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UVnTime"/>
      <family val="2"/>
    </font>
    <font>
      <sz val="12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27"/>
      <name val="UVnTime"/>
      <family val="2"/>
    </font>
    <font>
      <sz val="11"/>
      <color indexed="20"/>
      <name val="UVnTime"/>
      <family val="2"/>
    </font>
    <font>
      <sz val="14"/>
      <name val=".VnTime"/>
      <family val="2"/>
    </font>
    <font>
      <sz val="12"/>
      <name val="µ¸¿òÃ¼"/>
      <family val="3"/>
      <charset val="129"/>
    </font>
    <font>
      <b/>
      <sz val="11"/>
      <color indexed="52"/>
      <name val="UVnTime"/>
      <family val="2"/>
    </font>
    <font>
      <b/>
      <sz val="10"/>
      <name val="Helv"/>
    </font>
    <font>
      <b/>
      <sz val="11"/>
      <color indexed="27"/>
      <name val="UVnTime"/>
      <family val="2"/>
    </font>
    <font>
      <sz val="10"/>
      <name val="VNI-Aptima"/>
    </font>
    <font>
      <b/>
      <sz val="10"/>
      <name val="MS Sans Serif"/>
      <family val="2"/>
    </font>
    <font>
      <sz val="13"/>
      <name val="Times New Roman"/>
      <family val="1"/>
      <charset val="163"/>
    </font>
    <font>
      <sz val="10"/>
      <name val="Arial"/>
      <family val="2"/>
      <charset val="163"/>
    </font>
    <font>
      <sz val="10"/>
      <name val="Times New Roman"/>
      <family val="1"/>
    </font>
    <font>
      <sz val="10"/>
      <color indexed="8"/>
      <name val="Arial"/>
      <family val="2"/>
    </font>
    <font>
      <i/>
      <sz val="11"/>
      <color indexed="23"/>
      <name val="UVnTime"/>
      <family val="2"/>
    </font>
    <font>
      <sz val="11"/>
      <color indexed="17"/>
      <name val="UVnTime"/>
      <family val="2"/>
    </font>
    <font>
      <sz val="14"/>
      <color indexed="12"/>
      <name val=".VnArialH"/>
      <family val="2"/>
    </font>
    <font>
      <b/>
      <sz val="11"/>
      <color indexed="62"/>
      <name val="UVnTime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1"/>
      <color indexed="62"/>
      <name val="UVnTime"/>
      <family val="2"/>
    </font>
    <font>
      <sz val="10"/>
      <name val="MS Sans Serif"/>
      <family val="2"/>
    </font>
    <font>
      <sz val="11"/>
      <color indexed="52"/>
      <name val="UVnTim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UVnTime"/>
      <family val="2"/>
    </font>
    <font>
      <sz val="12"/>
      <name val="바탕체"/>
      <family val="1"/>
      <charset val="129"/>
    </font>
    <font>
      <sz val="14"/>
      <name val="Times New Roman"/>
      <family val="1"/>
      <charset val="163"/>
    </font>
    <font>
      <sz val="10"/>
      <name val=".VnArial"/>
      <family val="2"/>
    </font>
    <font>
      <sz val="11"/>
      <color indexed="8"/>
      <name val="Calibri"/>
      <family val="2"/>
      <charset val="163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63"/>
      <name val="UVnTime"/>
      <family val="2"/>
    </font>
    <font>
      <sz val="12"/>
      <color indexed="8"/>
      <name val="Times New Roman"/>
      <family val="1"/>
    </font>
    <font>
      <sz val="13"/>
      <name val=".VnTime"/>
      <family val="2"/>
    </font>
    <font>
      <sz val="8"/>
      <name val=".VnHelvetIns"/>
      <family val="2"/>
    </font>
    <font>
      <sz val="12"/>
      <color indexed="8"/>
      <name val=".VnTime"/>
      <family val="2"/>
    </font>
    <font>
      <sz val="12"/>
      <name val="VnTime"/>
    </font>
    <font>
      <b/>
      <sz val="13"/>
      <color indexed="8"/>
      <name val=".VnTimeH"/>
      <family val="2"/>
    </font>
    <font>
      <b/>
      <sz val="18"/>
      <color indexed="62"/>
      <name val="Cambria"/>
      <family val="2"/>
    </font>
    <font>
      <sz val="10"/>
      <name val="VNtimes new roman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U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.VnArial"/>
      <family val="1"/>
    </font>
    <font>
      <sz val="14"/>
      <name val=".VnTimeH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1"/>
      <name val=".VnTimeH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 Narrow"/>
      <family val="2"/>
    </font>
    <font>
      <sz val="9"/>
      <name val="Arial MT"/>
    </font>
    <font>
      <sz val="11"/>
      <color indexed="8"/>
      <name val="Arial Narrow"/>
      <family val="2"/>
    </font>
    <font>
      <sz val="13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mbria"/>
      <family val="1"/>
      <scheme val="major"/>
    </font>
    <font>
      <i/>
      <sz val="12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9"/>
      <name val="Cambria"/>
      <family val="1"/>
      <scheme val="major"/>
    </font>
    <font>
      <b/>
      <sz val="11"/>
      <name val="Cambria"/>
      <family val="1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60">
    <xf numFmtId="0" fontId="0" fillId="0" borderId="0"/>
    <xf numFmtId="0" fontId="1" fillId="0" borderId="0"/>
    <xf numFmtId="201" fontId="43" fillId="0" borderId="0" applyBorder="0"/>
    <xf numFmtId="188" fontId="44" fillId="0" borderId="1" applyFont="0" applyBorder="0"/>
    <xf numFmtId="201" fontId="4" fillId="0" borderId="0" applyBorder="0"/>
    <xf numFmtId="201" fontId="43" fillId="0" borderId="0" applyBorder="0"/>
    <xf numFmtId="177" fontId="2" fillId="0" borderId="0" applyFont="0" applyFill="0" applyBorder="0" applyAlignment="0" applyProtection="0"/>
    <xf numFmtId="0" fontId="45" fillId="0" borderId="0" applyFont="0" applyFill="0" applyBorder="0" applyAlignment="0" applyProtection="0"/>
    <xf numFmtId="176" fontId="2" fillId="0" borderId="0" applyFont="0" applyFill="0" applyBorder="0" applyAlignment="0" applyProtection="0"/>
    <xf numFmtId="232" fontId="43" fillId="0" borderId="0" applyFill="0" applyBorder="0" applyAlignment="0" applyProtection="0"/>
    <xf numFmtId="231" fontId="43" fillId="0" borderId="0" applyFill="0" applyBorder="0" applyAlignment="0" applyProtection="0"/>
    <xf numFmtId="231" fontId="43" fillId="0" borderId="0" applyFill="0" applyBorder="0" applyAlignment="0" applyProtection="0"/>
    <xf numFmtId="231" fontId="43" fillId="0" borderId="0" applyFill="0" applyBorder="0" applyAlignment="0" applyProtection="0"/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0" fontId="34" fillId="0" borderId="0">
      <alignment vertical="center"/>
    </xf>
    <xf numFmtId="0" fontId="2" fillId="0" borderId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7" fillId="2" borderId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7" fillId="2" borderId="0"/>
    <xf numFmtId="0" fontId="47" fillId="3" borderId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7" fillId="3" borderId="0"/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7" fillId="2" borderId="0"/>
    <xf numFmtId="0" fontId="48" fillId="0" borderId="4" applyFont="0" applyFill="0" applyAlignment="0"/>
    <xf numFmtId="0" fontId="43" fillId="0" borderId="5" applyFill="0" applyAlignment="0"/>
    <xf numFmtId="0" fontId="43" fillId="0" borderId="3" applyAlignment="0"/>
    <xf numFmtId="0" fontId="48" fillId="0" borderId="4" applyFont="0" applyFill="0" applyAlignment="0"/>
    <xf numFmtId="0" fontId="48" fillId="0" borderId="4" applyFont="0" applyFill="0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" fillId="0" borderId="3" applyAlignment="0"/>
    <xf numFmtId="0" fontId="43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3" fillId="0" borderId="5" applyFill="0" applyAlignment="0"/>
    <xf numFmtId="0" fontId="43" fillId="0" borderId="5" applyFill="0" applyAlignment="0"/>
    <xf numFmtId="0" fontId="47" fillId="2" borderId="0"/>
    <xf numFmtId="0" fontId="47" fillId="3" borderId="0"/>
    <xf numFmtId="0" fontId="43" fillId="0" borderId="5" applyFill="0" applyAlignment="0"/>
    <xf numFmtId="0" fontId="4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" fillId="0" borderId="5" applyFill="0" applyAlignment="0"/>
    <xf numFmtId="0" fontId="43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" fillId="0" borderId="5" applyFill="0" applyAlignment="0"/>
    <xf numFmtId="0" fontId="43" fillId="0" borderId="5" applyFill="0" applyAlignment="0"/>
    <xf numFmtId="0" fontId="43" fillId="0" borderId="5" applyFill="0" applyAlignment="0"/>
    <xf numFmtId="0" fontId="43" fillId="0" borderId="5" applyFill="0" applyAlignment="0"/>
    <xf numFmtId="0" fontId="43" fillId="0" borderId="5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48" fillId="0" borderId="4" applyFont="0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2" fillId="0" borderId="5" applyFill="0" applyAlignment="0"/>
    <xf numFmtId="0" fontId="43" fillId="0" borderId="5" applyFill="0" applyAlignment="0"/>
    <xf numFmtId="0" fontId="48" fillId="0" borderId="4" applyFont="0" applyFill="0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7" fillId="2" borderId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3" fillId="0" borderId="3" applyAlignment="0"/>
    <xf numFmtId="0" fontId="49" fillId="0" borderId="4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4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5" applyAlignment="0"/>
    <xf numFmtId="0" fontId="49" fillId="0" borderId="4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2" fillId="0" borderId="3" applyAlignment="0"/>
    <xf numFmtId="0" fontId="43" fillId="0" borderId="3" applyAlignment="0"/>
    <xf numFmtId="0" fontId="46" fillId="0" borderId="2" applyFont="0" applyAlignment="0">
      <alignment horizontal="left"/>
    </xf>
    <xf numFmtId="0" fontId="43" fillId="0" borderId="3" applyAlignment="0"/>
    <xf numFmtId="0" fontId="46" fillId="0" borderId="2" applyFont="0" applyAlignment="0">
      <alignment horizontal="left"/>
    </xf>
    <xf numFmtId="0" fontId="46" fillId="0" borderId="2" applyFont="0" applyAlignment="0">
      <alignment horizontal="left"/>
    </xf>
    <xf numFmtId="0" fontId="4" fillId="0" borderId="3" applyAlignment="0"/>
    <xf numFmtId="0" fontId="43" fillId="0" borderId="3" applyAlignment="0"/>
    <xf numFmtId="0" fontId="50" fillId="0" borderId="0"/>
    <xf numFmtId="0" fontId="49" fillId="0" borderId="2" applyNumberFormat="0" applyFill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51" fillId="2" borderId="0"/>
    <xf numFmtId="0" fontId="51" fillId="3" borderId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2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3" applyNumberFormat="0" applyAlignment="0"/>
    <xf numFmtId="0" fontId="49" fillId="0" borderId="2" applyNumberFormat="0" applyAlignment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49" fillId="0" borderId="2" applyNumberFormat="0" applyFill="0"/>
    <xf numFmtId="0" fontId="51" fillId="2" borderId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3" applyNumberFormat="0" applyFill="0"/>
    <xf numFmtId="0" fontId="49" fillId="0" borderId="2" applyNumberFormat="0" applyFill="0"/>
    <xf numFmtId="0" fontId="4" fillId="4" borderId="0" applyNumberFormat="0" applyBorder="0" applyAlignment="0" applyProtection="0"/>
    <xf numFmtId="0" fontId="52" fillId="5" borderId="0" applyNumberFormat="0" applyBorder="0" applyAlignment="0" applyProtection="0"/>
    <xf numFmtId="0" fontId="4" fillId="6" borderId="0" applyNumberFormat="0" applyBorder="0" applyAlignment="0" applyProtection="0"/>
    <xf numFmtId="0" fontId="52" fillId="7" borderId="0" applyNumberFormat="0" applyBorder="0" applyAlignment="0" applyProtection="0"/>
    <xf numFmtId="0" fontId="4" fillId="8" borderId="0" applyNumberFormat="0" applyBorder="0" applyAlignment="0" applyProtection="0"/>
    <xf numFmtId="0" fontId="52" fillId="9" borderId="0" applyNumberFormat="0" applyBorder="0" applyAlignment="0" applyProtection="0"/>
    <xf numFmtId="0" fontId="4" fillId="10" borderId="0" applyNumberFormat="0" applyBorder="0" applyAlignment="0" applyProtection="0"/>
    <xf numFmtId="0" fontId="52" fillId="5" borderId="0" applyNumberFormat="0" applyBorder="0" applyAlignment="0" applyProtection="0"/>
    <xf numFmtId="0" fontId="4" fillId="11" borderId="0" applyNumberFormat="0" applyBorder="0" applyAlignment="0" applyProtection="0"/>
    <xf numFmtId="0" fontId="52" fillId="11" borderId="0" applyNumberFormat="0" applyBorder="0" applyAlignment="0" applyProtection="0"/>
    <xf numFmtId="0" fontId="4" fillId="7" borderId="0" applyNumberFormat="0" applyBorder="0" applyAlignment="0" applyProtection="0"/>
    <xf numFmtId="0" fontId="52" fillId="7" borderId="0" applyNumberFormat="0" applyBorder="0" applyAlignment="0" applyProtection="0"/>
    <xf numFmtId="0" fontId="54" fillId="2" borderId="0"/>
    <xf numFmtId="0" fontId="54" fillId="3" borderId="0"/>
    <xf numFmtId="0" fontId="55" fillId="0" borderId="0">
      <alignment wrapText="1"/>
    </xf>
    <xf numFmtId="0" fontId="4" fillId="12" borderId="0" applyNumberFormat="0" applyBorder="0" applyAlignment="0" applyProtection="0"/>
    <xf numFmtId="0" fontId="52" fillId="13" borderId="0" applyNumberFormat="0" applyBorder="0" applyAlignment="0" applyProtection="0"/>
    <xf numFmtId="0" fontId="4" fillId="14" borderId="0" applyNumberFormat="0" applyBorder="0" applyAlignment="0" applyProtection="0"/>
    <xf numFmtId="0" fontId="52" fillId="14" borderId="0" applyNumberFormat="0" applyBorder="0" applyAlignment="0" applyProtection="0"/>
    <xf numFmtId="0" fontId="4" fillId="15" borderId="0" applyNumberFormat="0" applyBorder="0" applyAlignment="0" applyProtection="0"/>
    <xf numFmtId="0" fontId="52" fillId="16" borderId="0" applyNumberFormat="0" applyBorder="0" applyAlignment="0" applyProtection="0"/>
    <xf numFmtId="0" fontId="4" fillId="10" borderId="0" applyNumberFormat="0" applyBorder="0" applyAlignment="0" applyProtection="0"/>
    <xf numFmtId="0" fontId="52" fillId="13" borderId="0" applyNumberFormat="0" applyBorder="0" applyAlignment="0" applyProtection="0"/>
    <xf numFmtId="0" fontId="4" fillId="12" borderId="0" applyNumberFormat="0" applyBorder="0" applyAlignment="0" applyProtection="0"/>
    <xf numFmtId="0" fontId="52" fillId="12" borderId="0" applyNumberFormat="0" applyBorder="0" applyAlignment="0" applyProtection="0"/>
    <xf numFmtId="0" fontId="4" fillId="17" borderId="0" applyNumberFormat="0" applyBorder="0" applyAlignment="0" applyProtection="0"/>
    <xf numFmtId="0" fontId="52" fillId="7" borderId="0" applyNumberFormat="0" applyBorder="0" applyAlignment="0" applyProtection="0"/>
    <xf numFmtId="188" fontId="104" fillId="0" borderId="6" applyNumberFormat="0" applyFont="0" applyBorder="0" applyAlignment="0">
      <alignment horizontal="center" vertical="center"/>
    </xf>
    <xf numFmtId="0" fontId="5" fillId="18" borderId="0" applyNumberFormat="0" applyBorder="0" applyAlignment="0" applyProtection="0"/>
    <xf numFmtId="0" fontId="56" fillId="19" borderId="0" applyNumberFormat="0" applyBorder="0" applyAlignment="0" applyProtection="0"/>
    <xf numFmtId="0" fontId="5" fillId="14" borderId="0" applyNumberFormat="0" applyBorder="0" applyAlignment="0" applyProtection="0"/>
    <xf numFmtId="0" fontId="56" fillId="14" borderId="0" applyNumberFormat="0" applyBorder="0" applyAlignment="0" applyProtection="0"/>
    <xf numFmtId="0" fontId="5" fillId="15" borderId="0" applyNumberFormat="0" applyBorder="0" applyAlignment="0" applyProtection="0"/>
    <xf numFmtId="0" fontId="56" fillId="16" borderId="0" applyNumberFormat="0" applyBorder="0" applyAlignment="0" applyProtection="0"/>
    <xf numFmtId="0" fontId="5" fillId="20" borderId="0" applyNumberFormat="0" applyBorder="0" applyAlignment="0" applyProtection="0"/>
    <xf numFmtId="0" fontId="56" fillId="13" borderId="0" applyNumberFormat="0" applyBorder="0" applyAlignment="0" applyProtection="0"/>
    <xf numFmtId="0" fontId="5" fillId="19" borderId="0" applyNumberFormat="0" applyBorder="0" applyAlignment="0" applyProtection="0"/>
    <xf numFmtId="0" fontId="56" fillId="19" borderId="0" applyNumberFormat="0" applyBorder="0" applyAlignment="0" applyProtection="0"/>
    <xf numFmtId="0" fontId="5" fillId="21" borderId="0" applyNumberFormat="0" applyBorder="0" applyAlignment="0" applyProtection="0"/>
    <xf numFmtId="0" fontId="56" fillId="7" borderId="0" applyNumberFormat="0" applyBorder="0" applyAlignment="0" applyProtection="0"/>
    <xf numFmtId="0" fontId="5" fillId="22" borderId="0" applyNumberFormat="0" applyBorder="0" applyAlignment="0" applyProtection="0"/>
    <xf numFmtId="0" fontId="56" fillId="19" borderId="0" applyNumberFormat="0" applyBorder="0" applyAlignment="0" applyProtection="0"/>
    <xf numFmtId="0" fontId="5" fillId="23" borderId="0" applyNumberFormat="0" applyBorder="0" applyAlignment="0" applyProtection="0"/>
    <xf numFmtId="0" fontId="56" fillId="23" borderId="0" applyNumberFormat="0" applyBorder="0" applyAlignment="0" applyProtection="0"/>
    <xf numFmtId="0" fontId="5" fillId="24" borderId="0" applyNumberFormat="0" applyBorder="0" applyAlignment="0" applyProtection="0"/>
    <xf numFmtId="0" fontId="56" fillId="24" borderId="0" applyNumberFormat="0" applyBorder="0" applyAlignment="0" applyProtection="0"/>
    <xf numFmtId="0" fontId="5" fillId="20" borderId="0" applyNumberFormat="0" applyBorder="0" applyAlignment="0" applyProtection="0"/>
    <xf numFmtId="0" fontId="56" fillId="25" borderId="0" applyNumberFormat="0" applyBorder="0" applyAlignment="0" applyProtection="0"/>
    <xf numFmtId="0" fontId="5" fillId="19" borderId="0" applyNumberFormat="0" applyBorder="0" applyAlignment="0" applyProtection="0"/>
    <xf numFmtId="0" fontId="56" fillId="19" borderId="0" applyNumberFormat="0" applyBorder="0" applyAlignment="0" applyProtection="0"/>
    <xf numFmtId="0" fontId="5" fillId="26" borderId="0" applyNumberFormat="0" applyBorder="0" applyAlignment="0" applyProtection="0"/>
    <xf numFmtId="0" fontId="56" fillId="26" borderId="0" applyNumberFormat="0" applyBorder="0" applyAlignment="0" applyProtection="0"/>
    <xf numFmtId="203" fontId="43" fillId="0" borderId="0" applyFill="0" applyBorder="0" applyAlignment="0" applyProtection="0"/>
    <xf numFmtId="0" fontId="6" fillId="0" borderId="0" applyFont="0" applyFill="0" applyBorder="0" applyAlignment="0" applyProtection="0"/>
    <xf numFmtId="204" fontId="43" fillId="0" borderId="0" applyFill="0" applyBorder="0" applyAlignment="0" applyProtection="0"/>
    <xf numFmtId="0" fontId="6" fillId="0" borderId="0" applyFont="0" applyFill="0" applyBorder="0" applyAlignment="0" applyProtection="0"/>
    <xf numFmtId="199" fontId="43" fillId="0" borderId="0" applyFill="0" applyBorder="0" applyAlignment="0" applyProtection="0"/>
    <xf numFmtId="0" fontId="6" fillId="0" borderId="0" applyFont="0" applyFill="0" applyBorder="0" applyAlignment="0" applyProtection="0"/>
    <xf numFmtId="205" fontId="43" fillId="0" borderId="0" applyFill="0" applyBorder="0" applyAlignment="0" applyProtection="0"/>
    <xf numFmtId="0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11" fillId="0" borderId="0"/>
    <xf numFmtId="0" fontId="1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1" fillId="0" borderId="0"/>
    <xf numFmtId="0" fontId="7" fillId="6" borderId="0" applyNumberFormat="0" applyBorder="0" applyAlignment="0" applyProtection="0"/>
    <xf numFmtId="0" fontId="57" fillId="6" borderId="0" applyNumberFormat="0" applyBorder="0" applyAlignment="0" applyProtection="0"/>
    <xf numFmtId="0" fontId="58" fillId="0" borderId="0"/>
    <xf numFmtId="0" fontId="6" fillId="0" borderId="0"/>
    <xf numFmtId="0" fontId="59" fillId="0" borderId="0"/>
    <xf numFmtId="0" fontId="6" fillId="0" borderId="0"/>
    <xf numFmtId="193" fontId="49" fillId="0" borderId="0" applyFill="0" applyBorder="0" applyAlignment="0"/>
    <xf numFmtId="197" fontId="49" fillId="0" borderId="0" applyFill="0" applyBorder="0" applyAlignment="0"/>
    <xf numFmtId="206" fontId="2" fillId="0" borderId="0" applyFill="0" applyBorder="0" applyAlignment="0"/>
    <xf numFmtId="198" fontId="2" fillId="0" borderId="0" applyFill="0" applyBorder="0" applyAlignment="0"/>
    <xf numFmtId="207" fontId="2" fillId="0" borderId="0" applyFill="0" applyBorder="0" applyAlignment="0"/>
    <xf numFmtId="208" fontId="2" fillId="0" borderId="0" applyFill="0" applyBorder="0" applyAlignment="0"/>
    <xf numFmtId="202" fontId="2" fillId="0" borderId="0" applyFill="0" applyBorder="0" applyAlignment="0"/>
    <xf numFmtId="209" fontId="2" fillId="0" borderId="0" applyFill="0" applyBorder="0" applyAlignment="0"/>
    <xf numFmtId="206" fontId="2" fillId="0" borderId="0" applyFill="0" applyBorder="0" applyAlignment="0"/>
    <xf numFmtId="0" fontId="8" fillId="13" borderId="7" applyNumberFormat="0" applyAlignment="0" applyProtection="0"/>
    <xf numFmtId="0" fontId="60" fillId="5" borderId="7" applyNumberFormat="0" applyAlignment="0" applyProtection="0"/>
    <xf numFmtId="0" fontId="61" fillId="0" borderId="0"/>
    <xf numFmtId="0" fontId="115" fillId="0" borderId="0"/>
    <xf numFmtId="0" fontId="9" fillId="27" borderId="8" applyNumberFormat="0" applyAlignment="0" applyProtection="0"/>
    <xf numFmtId="0" fontId="62" fillId="27" borderId="8" applyNumberFormat="0" applyAlignment="0" applyProtection="0"/>
    <xf numFmtId="1" fontId="63" fillId="0" borderId="0" applyBorder="0"/>
    <xf numFmtId="170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24" fontId="43" fillId="0" borderId="0" applyFill="0" applyBorder="0" applyAlignment="0" applyProtection="0"/>
    <xf numFmtId="224" fontId="43" fillId="0" borderId="0" applyFill="0" applyBorder="0" applyAlignment="0" applyProtection="0"/>
    <xf numFmtId="168" fontId="2" fillId="0" borderId="0" applyFont="0" applyFill="0" applyBorder="0" applyAlignment="0" applyProtection="0"/>
    <xf numFmtId="224" fontId="43" fillId="0" borderId="0" applyFill="0" applyBorder="0" applyAlignment="0" applyProtection="0"/>
    <xf numFmtId="168" fontId="34" fillId="0" borderId="0" applyFont="0" applyFill="0" applyBorder="0" applyAlignment="0" applyProtection="0"/>
    <xf numFmtId="224" fontId="43" fillId="0" borderId="0" applyFill="0" applyBorder="0" applyAlignment="0" applyProtection="0"/>
    <xf numFmtId="168" fontId="2" fillId="0" borderId="0" applyFont="0" applyFill="0" applyBorder="0" applyAlignment="0" applyProtection="0"/>
    <xf numFmtId="186" fontId="11" fillId="0" borderId="0" applyFont="0" applyFill="0" applyBorder="0" applyAlignment="0" applyProtection="0"/>
    <xf numFmtId="202" fontId="43" fillId="0" borderId="0" applyFill="0" applyBorder="0" applyAlignment="0" applyProtection="0"/>
    <xf numFmtId="169" fontId="13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117" fillId="0" borderId="0" applyFont="0" applyFill="0" applyBorder="0" applyAlignment="0" applyProtection="0"/>
    <xf numFmtId="6" fontId="11" fillId="0" borderId="0" applyFont="0" applyFill="0" applyBorder="0" applyAlignment="0" applyProtection="0"/>
    <xf numFmtId="169" fontId="117" fillId="0" borderId="0" applyFont="0" applyFill="0" applyBorder="0" applyAlignment="0" applyProtection="0"/>
    <xf numFmtId="223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113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49" fillId="0" borderId="0" applyFont="0" applyFill="0" applyBorder="0" applyAlignment="0" applyProtection="0"/>
    <xf numFmtId="194" fontId="58" fillId="0" borderId="0" applyFont="0" applyFill="0" applyBorder="0" applyAlignment="0" applyProtection="0"/>
    <xf numFmtId="41" fontId="6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4" fontId="58" fillId="0" borderId="0" applyFont="0" applyFill="0" applyBorder="0" applyAlignment="0" applyProtection="0"/>
    <xf numFmtId="23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4" fontId="58" fillId="0" borderId="0" applyFont="0" applyFill="0" applyBorder="0" applyAlignment="0" applyProtection="0"/>
    <xf numFmtId="0" fontId="49" fillId="0" borderId="0" applyFill="0" applyBorder="0" applyAlignment="0" applyProtection="0"/>
    <xf numFmtId="234" fontId="43" fillId="0" borderId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221" fontId="4" fillId="0" borderId="0" applyFill="0" applyBorder="0" applyAlignment="0" applyProtection="0"/>
    <xf numFmtId="188" fontId="49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4" fillId="0" borderId="0" applyFont="0" applyFill="0" applyBorder="0" applyAlignment="0" applyProtection="0"/>
    <xf numFmtId="186" fontId="66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12" fillId="0" borderId="0"/>
    <xf numFmtId="185" fontId="12" fillId="0" borderId="0"/>
    <xf numFmtId="185" fontId="12" fillId="0" borderId="0"/>
    <xf numFmtId="3" fontId="2" fillId="0" borderId="0" applyFont="0" applyFill="0" applyBorder="0" applyAlignment="0" applyProtection="0"/>
    <xf numFmtId="206" fontId="43" fillId="0" borderId="0" applyFill="0" applyBorder="0" applyAlignment="0" applyProtection="0"/>
    <xf numFmtId="175" fontId="2" fillId="0" borderId="0" applyFont="0" applyFill="0" applyBorder="0" applyAlignment="0" applyProtection="0"/>
    <xf numFmtId="183" fontId="13" fillId="0" borderId="0"/>
    <xf numFmtId="183" fontId="2" fillId="0" borderId="0"/>
    <xf numFmtId="183" fontId="2" fillId="0" borderId="0"/>
    <xf numFmtId="0" fontId="2" fillId="0" borderId="0" applyFont="0" applyFill="0" applyBorder="0" applyAlignment="0" applyProtection="0"/>
    <xf numFmtId="14" fontId="68" fillId="0" borderId="0" applyFill="0" applyBorder="0" applyAlignment="0"/>
    <xf numFmtId="0" fontId="2" fillId="0" borderId="0" applyFont="0" applyFill="0" applyBorder="0" applyAlignment="0" applyProtection="0"/>
    <xf numFmtId="187" fontId="49" fillId="0" borderId="0" applyFont="0" applyFill="0" applyBorder="0" applyProtection="0">
      <alignment vertical="center"/>
    </xf>
    <xf numFmtId="210" fontId="2" fillId="0" borderId="9">
      <alignment vertical="center"/>
    </xf>
    <xf numFmtId="211" fontId="43" fillId="0" borderId="0" applyFill="0" applyBorder="0" applyAlignment="0" applyProtection="0"/>
    <xf numFmtId="212" fontId="43" fillId="0" borderId="0" applyFill="0" applyBorder="0" applyAlignment="0" applyProtection="0"/>
    <xf numFmtId="184" fontId="13" fillId="0" borderId="0"/>
    <xf numFmtId="184" fontId="2" fillId="0" borderId="0"/>
    <xf numFmtId="184" fontId="2" fillId="0" borderId="0"/>
    <xf numFmtId="202" fontId="2" fillId="0" borderId="0" applyFill="0" applyBorder="0" applyAlignment="0"/>
    <xf numFmtId="206" fontId="2" fillId="0" borderId="0" applyFill="0" applyBorder="0" applyAlignment="0"/>
    <xf numFmtId="202" fontId="2" fillId="0" borderId="0" applyFill="0" applyBorder="0" applyAlignment="0"/>
    <xf numFmtId="209" fontId="2" fillId="0" borderId="0" applyFill="0" applyBorder="0" applyAlignment="0"/>
    <xf numFmtId="206" fontId="2" fillId="0" borderId="0" applyFill="0" applyBorder="0" applyAlignment="0"/>
    <xf numFmtId="213" fontId="43" fillId="0" borderId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5" fillId="8" borderId="0" applyNumberFormat="0" applyBorder="0" applyAlignment="0" applyProtection="0"/>
    <xf numFmtId="0" fontId="70" fillId="8" borderId="0" applyNumberFormat="0" applyBorder="0" applyAlignment="0" applyProtection="0"/>
    <xf numFmtId="38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43" fillId="0" borderId="0" applyNumberFormat="0" applyBorder="0" applyAlignment="0"/>
    <xf numFmtId="49" fontId="71" fillId="0" borderId="0">
      <alignment vertical="center" wrapText="1" shrinkToFit="1"/>
    </xf>
    <xf numFmtId="0" fontId="17" fillId="0" borderId="10" applyNumberFormat="0" applyAlignment="0" applyProtection="0">
      <alignment horizontal="left" vertical="center"/>
    </xf>
    <xf numFmtId="0" fontId="17" fillId="0" borderId="11" applyNumberFormat="0" applyAlignment="0" applyProtection="0"/>
    <xf numFmtId="0" fontId="17" fillId="0" borderId="12">
      <alignment horizontal="left" vertical="center"/>
    </xf>
    <xf numFmtId="0" fontId="17" fillId="0" borderId="13">
      <alignment horizontal="left"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72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0" fillId="0" borderId="0" applyProtection="0"/>
    <xf numFmtId="0" fontId="18" fillId="0" borderId="0" applyProtection="0"/>
    <xf numFmtId="0" fontId="18" fillId="0" borderId="0" applyProtection="0"/>
    <xf numFmtId="0" fontId="21" fillId="0" borderId="0" applyProtection="0"/>
    <xf numFmtId="0" fontId="17" fillId="0" borderId="0" applyProtection="0"/>
    <xf numFmtId="0" fontId="17" fillId="0" borderId="0" applyProtection="0"/>
    <xf numFmtId="0" fontId="73" fillId="28" borderId="5" applyNumberFormat="0" applyAlignment="0"/>
    <xf numFmtId="49" fontId="74" fillId="0" borderId="5">
      <alignment vertical="center"/>
    </xf>
    <xf numFmtId="0" fontId="22" fillId="0" borderId="0"/>
    <xf numFmtId="10" fontId="16" fillId="29" borderId="4" applyNumberFormat="0" applyBorder="0" applyAlignment="0" applyProtection="0"/>
    <xf numFmtId="0" fontId="16" fillId="30" borderId="0" applyNumberFormat="0" applyBorder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5" fillId="7" borderId="7" applyNumberFormat="0" applyAlignment="0" applyProtection="0"/>
    <xf numFmtId="0" fontId="76" fillId="0" borderId="0"/>
    <xf numFmtId="0" fontId="24" fillId="0" borderId="0"/>
    <xf numFmtId="0" fontId="76" fillId="0" borderId="0"/>
    <xf numFmtId="0" fontId="24" fillId="0" borderId="0"/>
    <xf numFmtId="202" fontId="2" fillId="0" borderId="0" applyFill="0" applyBorder="0" applyAlignment="0"/>
    <xf numFmtId="206" fontId="2" fillId="0" borderId="0" applyFill="0" applyBorder="0" applyAlignment="0"/>
    <xf numFmtId="202" fontId="2" fillId="0" borderId="0" applyFill="0" applyBorder="0" applyAlignment="0"/>
    <xf numFmtId="209" fontId="2" fillId="0" borderId="0" applyFill="0" applyBorder="0" applyAlignment="0"/>
    <xf numFmtId="206" fontId="2" fillId="0" borderId="0" applyFill="0" applyBorder="0" applyAlignment="0"/>
    <xf numFmtId="0" fontId="23" fillId="0" borderId="16" applyNumberFormat="0" applyFill="0" applyAlignment="0" applyProtection="0"/>
    <xf numFmtId="0" fontId="77" fillId="0" borderId="16" applyNumberFormat="0" applyFill="0" applyAlignment="0" applyProtection="0"/>
    <xf numFmtId="3" fontId="105" fillId="0" borderId="17" applyNumberFormat="0" applyAlignment="0">
      <alignment horizontal="center" vertical="center"/>
    </xf>
    <xf numFmtId="3" fontId="106" fillId="0" borderId="17" applyNumberFormat="0" applyAlignment="0">
      <alignment horizontal="center" vertical="center"/>
    </xf>
    <xf numFmtId="3" fontId="73" fillId="0" borderId="17" applyNumberFormat="0" applyAlignment="0">
      <alignment horizontal="center" vertical="center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78" fillId="0" borderId="18"/>
    <xf numFmtId="0" fontId="86" fillId="0" borderId="19"/>
    <xf numFmtId="186" fontId="79" fillId="0" borderId="20"/>
    <xf numFmtId="186" fontId="79" fillId="0" borderId="21"/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1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43" fillId="0" borderId="0" applyNumberFormat="0" applyFill="0" applyAlignment="0"/>
    <xf numFmtId="0" fontId="4" fillId="0" borderId="0" applyNumberFormat="0" applyFill="0" applyAlignment="0"/>
    <xf numFmtId="0" fontId="4" fillId="0" borderId="0"/>
    <xf numFmtId="0" fontId="4" fillId="0" borderId="0"/>
    <xf numFmtId="0" fontId="2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43" fillId="0" borderId="0" applyNumberFormat="0" applyFill="0" applyAlignment="0"/>
    <xf numFmtId="0" fontId="25" fillId="0" borderId="0" applyNumberFormat="0" applyFont="0" applyFill="0" applyAlignment="0"/>
    <xf numFmtId="0" fontId="25" fillId="0" borderId="0" applyNumberFormat="0" applyFont="0" applyFill="0" applyAlignment="0"/>
    <xf numFmtId="0" fontId="2" fillId="0" borderId="0" applyNumberFormat="0" applyFill="0" applyAlignment="0"/>
    <xf numFmtId="0" fontId="43" fillId="0" borderId="0" applyNumberFormat="0" applyFill="0" applyAlignment="0"/>
    <xf numFmtId="0" fontId="26" fillId="16" borderId="0" applyNumberFormat="0" applyBorder="0" applyAlignment="0" applyProtection="0"/>
    <xf numFmtId="0" fontId="80" fillId="1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37" fontId="27" fillId="0" borderId="0"/>
    <xf numFmtId="37" fontId="27" fillId="0" borderId="0"/>
    <xf numFmtId="37" fontId="27" fillId="0" borderId="0"/>
    <xf numFmtId="0" fontId="43" fillId="0" borderId="0" applyNumberFormat="0" applyFill="0" applyBorder="0" applyAlignment="0"/>
    <xf numFmtId="180" fontId="28" fillId="0" borderId="0"/>
    <xf numFmtId="0" fontId="2" fillId="0" borderId="0"/>
    <xf numFmtId="180" fontId="95" fillId="0" borderId="0"/>
    <xf numFmtId="180" fontId="95" fillId="0" borderId="0"/>
    <xf numFmtId="235" fontId="49" fillId="0" borderId="0"/>
    <xf numFmtId="230" fontId="49" fillId="0" borderId="0"/>
    <xf numFmtId="180" fontId="95" fillId="0" borderId="0"/>
    <xf numFmtId="0" fontId="81" fillId="0" borderId="0"/>
    <xf numFmtId="0" fontId="82" fillId="0" borderId="0"/>
    <xf numFmtId="0" fontId="4" fillId="0" borderId="0"/>
    <xf numFmtId="0" fontId="114" fillId="0" borderId="0"/>
    <xf numFmtId="0" fontId="82" fillId="0" borderId="0"/>
    <xf numFmtId="0" fontId="114" fillId="0" borderId="0"/>
    <xf numFmtId="0" fontId="66" fillId="0" borderId="0"/>
    <xf numFmtId="0" fontId="118" fillId="0" borderId="0"/>
    <xf numFmtId="0" fontId="114" fillId="0" borderId="0"/>
    <xf numFmtId="0" fontId="84" fillId="0" borderId="0"/>
    <xf numFmtId="0" fontId="58" fillId="0" borderId="0"/>
    <xf numFmtId="0" fontId="2" fillId="0" borderId="0"/>
    <xf numFmtId="0" fontId="2" fillId="0" borderId="0"/>
    <xf numFmtId="0" fontId="11" fillId="0" borderId="0"/>
    <xf numFmtId="0" fontId="49" fillId="0" borderId="0"/>
    <xf numFmtId="0" fontId="83" fillId="0" borderId="0"/>
    <xf numFmtId="0" fontId="49" fillId="0" borderId="0"/>
    <xf numFmtId="0" fontId="2" fillId="0" borderId="0"/>
    <xf numFmtId="0" fontId="11" fillId="0" borderId="0"/>
    <xf numFmtId="0" fontId="117" fillId="0" borderId="0"/>
    <xf numFmtId="0" fontId="11" fillId="0" borderId="0"/>
    <xf numFmtId="0" fontId="117" fillId="0" borderId="0"/>
    <xf numFmtId="0" fontId="58" fillId="0" borderId="0"/>
    <xf numFmtId="0" fontId="114" fillId="0" borderId="0"/>
    <xf numFmtId="0" fontId="117" fillId="0" borderId="0"/>
    <xf numFmtId="0" fontId="110" fillId="0" borderId="0"/>
    <xf numFmtId="0" fontId="58" fillId="0" borderId="0"/>
    <xf numFmtId="0" fontId="117" fillId="0" borderId="0"/>
    <xf numFmtId="0" fontId="58" fillId="0" borderId="0"/>
    <xf numFmtId="0" fontId="117" fillId="0" borderId="0"/>
    <xf numFmtId="0" fontId="112" fillId="0" borderId="0"/>
    <xf numFmtId="0" fontId="58" fillId="0" borderId="0"/>
    <xf numFmtId="0" fontId="43" fillId="0" borderId="0"/>
    <xf numFmtId="0" fontId="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2" fillId="0" borderId="0"/>
    <xf numFmtId="0" fontId="43" fillId="0" borderId="0"/>
    <xf numFmtId="0" fontId="43" fillId="0" borderId="0"/>
    <xf numFmtId="0" fontId="4" fillId="0" borderId="0"/>
    <xf numFmtId="0" fontId="65" fillId="0" borderId="0"/>
    <xf numFmtId="0" fontId="66" fillId="0" borderId="0"/>
    <xf numFmtId="0" fontId="49" fillId="0" borderId="0"/>
    <xf numFmtId="0" fontId="49" fillId="0" borderId="0"/>
    <xf numFmtId="0" fontId="49" fillId="0" borderId="0"/>
    <xf numFmtId="0" fontId="114" fillId="0" borderId="0"/>
    <xf numFmtId="0" fontId="114" fillId="0" borderId="0"/>
    <xf numFmtId="0" fontId="49" fillId="0" borderId="0"/>
    <xf numFmtId="0" fontId="119" fillId="0" borderId="0"/>
    <xf numFmtId="0" fontId="120" fillId="0" borderId="0"/>
    <xf numFmtId="0" fontId="34" fillId="0" borderId="0"/>
    <xf numFmtId="0" fontId="34" fillId="0" borderId="0"/>
    <xf numFmtId="0" fontId="34" fillId="0" borderId="0"/>
    <xf numFmtId="0" fontId="43" fillId="0" borderId="0"/>
    <xf numFmtId="0" fontId="49" fillId="0" borderId="0"/>
    <xf numFmtId="0" fontId="49" fillId="0" borderId="0"/>
    <xf numFmtId="0" fontId="11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34" fillId="0" borderId="0"/>
    <xf numFmtId="0" fontId="113" fillId="0" borderId="0"/>
    <xf numFmtId="0" fontId="113" fillId="0" borderId="0"/>
    <xf numFmtId="0" fontId="119" fillId="0" borderId="0"/>
    <xf numFmtId="0" fontId="2" fillId="0" borderId="0"/>
    <xf numFmtId="0" fontId="34" fillId="0" borderId="0"/>
    <xf numFmtId="0" fontId="84" fillId="0" borderId="0"/>
    <xf numFmtId="0" fontId="34" fillId="0" borderId="0"/>
    <xf numFmtId="0" fontId="2" fillId="0" borderId="0"/>
    <xf numFmtId="0" fontId="83" fillId="0" borderId="0"/>
    <xf numFmtId="0" fontId="2" fillId="0" borderId="0"/>
    <xf numFmtId="0" fontId="34" fillId="0" borderId="0"/>
    <xf numFmtId="0" fontId="43" fillId="0" borderId="0"/>
    <xf numFmtId="0" fontId="2" fillId="0" borderId="0"/>
    <xf numFmtId="0" fontId="119" fillId="0" borderId="0"/>
    <xf numFmtId="0" fontId="2" fillId="0" borderId="0"/>
    <xf numFmtId="0" fontId="43" fillId="0" borderId="0"/>
    <xf numFmtId="0" fontId="34" fillId="0" borderId="0"/>
    <xf numFmtId="0" fontId="2" fillId="0" borderId="0"/>
    <xf numFmtId="0" fontId="58" fillId="0" borderId="0"/>
    <xf numFmtId="0" fontId="34" fillId="0" borderId="0"/>
    <xf numFmtId="0" fontId="34" fillId="0" borderId="0"/>
    <xf numFmtId="0" fontId="85" fillId="0" borderId="0"/>
    <xf numFmtId="0" fontId="4" fillId="0" borderId="0"/>
    <xf numFmtId="0" fontId="4" fillId="0" borderId="0"/>
    <xf numFmtId="0" fontId="34" fillId="0" borderId="0"/>
    <xf numFmtId="0" fontId="34" fillId="0" borderId="0"/>
    <xf numFmtId="0" fontId="83" fillId="0" borderId="0"/>
    <xf numFmtId="0" fontId="34" fillId="0" borderId="0"/>
    <xf numFmtId="0" fontId="83" fillId="0" borderId="0"/>
    <xf numFmtId="0" fontId="34" fillId="0" borderId="0"/>
    <xf numFmtId="0" fontId="108" fillId="0" borderId="0"/>
    <xf numFmtId="0" fontId="49" fillId="0" borderId="0"/>
    <xf numFmtId="0" fontId="11" fillId="9" borderId="22" applyNumberFormat="0" applyFont="0" applyAlignment="0" applyProtection="0"/>
    <xf numFmtId="0" fontId="49" fillId="9" borderId="22" applyNumberFormat="0" applyFont="0" applyAlignment="0" applyProtection="0"/>
    <xf numFmtId="0" fontId="11" fillId="9" borderId="22" applyNumberFormat="0" applyFont="0" applyAlignment="0" applyProtection="0"/>
    <xf numFmtId="3" fontId="43" fillId="0" borderId="0" applyFill="0" applyBorder="0" applyAlignment="0" applyProtection="0"/>
    <xf numFmtId="0" fontId="86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67" fillId="0" borderId="0"/>
    <xf numFmtId="0" fontId="29" fillId="13" borderId="23" applyNumberFormat="0" applyAlignment="0" applyProtection="0"/>
    <xf numFmtId="0" fontId="87" fillId="5" borderId="23" applyNumberFormat="0" applyAlignment="0" applyProtection="0"/>
    <xf numFmtId="0" fontId="88" fillId="31" borderId="0"/>
    <xf numFmtId="208" fontId="43" fillId="0" borderId="0" applyFill="0" applyBorder="0" applyAlignment="0" applyProtection="0"/>
    <xf numFmtId="214" fontId="43" fillId="0" borderId="0" applyFill="0" applyBorder="0" applyAlignment="0" applyProtection="0"/>
    <xf numFmtId="10" fontId="2" fillId="0" borderId="0" applyFont="0" applyFill="0" applyBorder="0" applyAlignment="0" applyProtection="0"/>
    <xf numFmtId="10" fontId="43" fillId="0" borderId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ill="0" applyBorder="0" applyAlignment="0" applyProtection="0"/>
    <xf numFmtId="9" fontId="43" fillId="0" borderId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9" fillId="0" borderId="0" applyFont="0" applyFill="0" applyBorder="0" applyAlignment="0" applyProtection="0"/>
    <xf numFmtId="202" fontId="2" fillId="0" borderId="0" applyFill="0" applyBorder="0" applyAlignment="0"/>
    <xf numFmtId="206" fontId="2" fillId="0" borderId="0" applyFill="0" applyBorder="0" applyAlignment="0"/>
    <xf numFmtId="202" fontId="2" fillId="0" borderId="0" applyFill="0" applyBorder="0" applyAlignment="0"/>
    <xf numFmtId="209" fontId="2" fillId="0" borderId="0" applyFill="0" applyBorder="0" applyAlignment="0"/>
    <xf numFmtId="206" fontId="2" fillId="0" borderId="0" applyFill="0" applyBorder="0" applyAlignment="0"/>
    <xf numFmtId="0" fontId="25" fillId="0" borderId="0"/>
    <xf numFmtId="0" fontId="43" fillId="0" borderId="0" applyNumberFormat="0" applyFill="0" applyBorder="0" applyAlignment="0" applyProtection="0"/>
    <xf numFmtId="0" fontId="64" fillId="0" borderId="19">
      <alignment horizontal="center"/>
    </xf>
    <xf numFmtId="0" fontId="10" fillId="0" borderId="19">
      <alignment horizontal="center"/>
    </xf>
    <xf numFmtId="0" fontId="78" fillId="0" borderId="0"/>
    <xf numFmtId="0" fontId="86" fillId="0" borderId="0"/>
    <xf numFmtId="191" fontId="89" fillId="0" borderId="24">
      <alignment horizontal="right" vertical="center"/>
    </xf>
    <xf numFmtId="191" fontId="11" fillId="0" borderId="24">
      <alignment horizontal="right" vertical="center"/>
    </xf>
    <xf numFmtId="195" fontId="11" fillId="0" borderId="25">
      <alignment horizontal="right" vertical="center"/>
    </xf>
    <xf numFmtId="191" fontId="11" fillId="0" borderId="24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215" fontId="49" fillId="0" borderId="25">
      <alignment horizontal="right" vertical="center"/>
    </xf>
    <xf numFmtId="222" fontId="49" fillId="0" borderId="24">
      <alignment horizontal="right" vertical="center"/>
    </xf>
    <xf numFmtId="215" fontId="49" fillId="0" borderId="25">
      <alignment horizontal="right" vertical="center"/>
    </xf>
    <xf numFmtId="215" fontId="49" fillId="0" borderId="25">
      <alignment horizontal="right" vertical="center"/>
    </xf>
    <xf numFmtId="215" fontId="49" fillId="0" borderId="25">
      <alignment horizontal="right" vertical="center"/>
    </xf>
    <xf numFmtId="215" fontId="49" fillId="0" borderId="25">
      <alignment horizontal="right" vertical="center"/>
    </xf>
    <xf numFmtId="191" fontId="11" fillId="0" borderId="24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89" fillId="0" borderId="25">
      <alignment horizontal="right" vertical="center"/>
    </xf>
    <xf numFmtId="195" fontId="89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5" fontId="11" fillId="0" borderId="25">
      <alignment horizontal="right" vertical="center"/>
    </xf>
    <xf numFmtId="191" fontId="89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191" fontId="11" fillId="0" borderId="24">
      <alignment horizontal="right" vertical="center"/>
    </xf>
    <xf numFmtId="0" fontId="90" fillId="0" borderId="0">
      <alignment horizontal="center" vertical="center" wrapText="1"/>
    </xf>
    <xf numFmtId="49" fontId="48" fillId="0" borderId="0" applyFont="0" applyFill="0" applyBorder="0" applyProtection="0">
      <alignment horizontal="center" vertical="center" wrapText="1" shrinkToFit="1"/>
    </xf>
    <xf numFmtId="49" fontId="68" fillId="0" borderId="0" applyFill="0" applyBorder="0" applyAlignment="0"/>
    <xf numFmtId="216" fontId="2" fillId="0" borderId="0" applyFill="0" applyBorder="0" applyAlignment="0"/>
    <xf numFmtId="200" fontId="2" fillId="0" borderId="0" applyFill="0" applyBorder="0" applyAlignment="0"/>
    <xf numFmtId="49" fontId="48" fillId="0" borderId="0" applyFont="0" applyFill="0" applyBorder="0" applyProtection="0">
      <alignment horizontal="center" vertical="center" wrapText="1" shrinkToFit="1"/>
    </xf>
    <xf numFmtId="192" fontId="89" fillId="0" borderId="24">
      <alignment horizontal="center"/>
    </xf>
    <xf numFmtId="192" fontId="11" fillId="0" borderId="24">
      <alignment horizontal="center"/>
    </xf>
    <xf numFmtId="236" fontId="11" fillId="0" borderId="25">
      <alignment horizontal="center"/>
    </xf>
    <xf numFmtId="186" fontId="91" fillId="0" borderId="0">
      <alignment horizontal="centerContinuous"/>
      <protection locked="0"/>
    </xf>
    <xf numFmtId="0" fontId="92" fillId="0" borderId="26"/>
    <xf numFmtId="0" fontId="86" fillId="0" borderId="0" applyNumberFormat="0" applyFill="0" applyBorder="0" applyAlignment="0" applyProtection="0"/>
    <xf numFmtId="3" fontId="93" fillId="0" borderId="27" applyNumberFormat="0" applyBorder="0" applyAlignment="0"/>
    <xf numFmtId="0" fontId="30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3" fontId="46" fillId="0" borderId="17" applyNumberFormat="0" applyAlignment="0">
      <alignment horizontal="center" vertical="center"/>
    </xf>
    <xf numFmtId="3" fontId="107" fillId="0" borderId="2" applyNumberFormat="0" applyAlignment="0">
      <alignment horizontal="left" wrapText="1"/>
    </xf>
    <xf numFmtId="3" fontId="46" fillId="0" borderId="17" applyNumberFormat="0" applyAlignment="0">
      <alignment horizontal="center" vertical="center"/>
    </xf>
    <xf numFmtId="0" fontId="2" fillId="0" borderId="28" applyNumberFormat="0" applyFont="0" applyFill="0" applyAlignment="0" applyProtection="0"/>
    <xf numFmtId="0" fontId="2" fillId="0" borderId="28" applyNumberFormat="0" applyFont="0" applyFill="0" applyAlignment="0" applyProtection="0"/>
    <xf numFmtId="189" fontId="89" fillId="0" borderId="0"/>
    <xf numFmtId="189" fontId="11" fillId="0" borderId="0"/>
    <xf numFmtId="200" fontId="11" fillId="0" borderId="0"/>
    <xf numFmtId="190" fontId="89" fillId="0" borderId="4"/>
    <xf numFmtId="190" fontId="11" fillId="0" borderId="4"/>
    <xf numFmtId="237" fontId="11" fillId="0" borderId="5"/>
    <xf numFmtId="0" fontId="95" fillId="0" borderId="0"/>
    <xf numFmtId="0" fontId="95" fillId="0" borderId="0"/>
    <xf numFmtId="197" fontId="96" fillId="32" borderId="29">
      <alignment vertical="top"/>
    </xf>
    <xf numFmtId="0" fontId="48" fillId="33" borderId="5">
      <alignment horizontal="left" vertical="center"/>
    </xf>
    <xf numFmtId="196" fontId="97" fillId="30" borderId="29"/>
    <xf numFmtId="197" fontId="73" fillId="0" borderId="29">
      <alignment horizontal="left" vertical="top"/>
    </xf>
    <xf numFmtId="0" fontId="98" fillId="31" borderId="0">
      <alignment horizontal="left" vertical="center"/>
    </xf>
    <xf numFmtId="166" fontId="31" fillId="0" borderId="17">
      <alignment horizontal="left" vertical="top"/>
    </xf>
    <xf numFmtId="166" fontId="31" fillId="0" borderId="17">
      <alignment horizontal="left" vertical="top"/>
    </xf>
    <xf numFmtId="197" fontId="31" fillId="0" borderId="30">
      <alignment horizontal="left" vertical="top"/>
    </xf>
    <xf numFmtId="0" fontId="99" fillId="0" borderId="30">
      <alignment horizontal="left" vertical="center"/>
    </xf>
    <xf numFmtId="217" fontId="43" fillId="0" borderId="0" applyFill="0" applyBorder="0" applyAlignment="0" applyProtection="0"/>
    <xf numFmtId="218" fontId="43" fillId="0" borderId="0" applyFill="0" applyBorder="0" applyAlignment="0" applyProtection="0"/>
    <xf numFmtId="0" fontId="3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219" fontId="43" fillId="0" borderId="0" applyFill="0" applyBorder="0" applyAlignment="0" applyProtection="0"/>
    <xf numFmtId="220" fontId="43" fillId="0" borderId="0" applyFill="0" applyBorder="0" applyAlignment="0" applyProtection="0"/>
    <xf numFmtId="0" fontId="102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74" fontId="38" fillId="0" borderId="0" applyFont="0" applyFill="0" applyBorder="0" applyAlignment="0" applyProtection="0"/>
    <xf numFmtId="173" fontId="38" fillId="0" borderId="0" applyFont="0" applyFill="0" applyBorder="0" applyAlignment="0" applyProtection="0"/>
    <xf numFmtId="0" fontId="39" fillId="0" borderId="0"/>
    <xf numFmtId="0" fontId="25" fillId="0" borderId="0"/>
    <xf numFmtId="41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205" fontId="43" fillId="0" borderId="0" applyFill="0" applyBorder="0" applyAlignment="0" applyProtection="0"/>
    <xf numFmtId="199" fontId="43" fillId="0" borderId="0" applyFill="0" applyBorder="0" applyAlignment="0" applyProtection="0"/>
    <xf numFmtId="0" fontId="103" fillId="0" borderId="0"/>
    <xf numFmtId="171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72" fontId="40" fillId="0" borderId="0" applyFont="0" applyFill="0" applyBorder="0" applyAlignment="0" applyProtection="0"/>
    <xf numFmtId="220" fontId="43" fillId="0" borderId="0" applyFill="0" applyBorder="0" applyAlignment="0" applyProtection="0"/>
    <xf numFmtId="219" fontId="43" fillId="0" borderId="0" applyFill="0" applyBorder="0" applyAlignment="0" applyProtection="0"/>
  </cellStyleXfs>
  <cellXfs count="251">
    <xf numFmtId="0" fontId="0" fillId="0" borderId="0" xfId="0"/>
    <xf numFmtId="49" fontId="42" fillId="0" borderId="2" xfId="909" applyNumberFormat="1" applyFont="1" applyFill="1" applyBorder="1" applyAlignment="1">
      <alignment horizontal="justify" vertical="center" wrapText="1"/>
    </xf>
    <xf numFmtId="0" fontId="34" fillId="0" borderId="2" xfId="909" applyFont="1" applyFill="1" applyBorder="1" applyAlignment="1">
      <alignment horizontal="center" vertical="center"/>
    </xf>
    <xf numFmtId="49" fontId="42" fillId="0" borderId="2" xfId="930" applyNumberFormat="1" applyFont="1" applyFill="1" applyBorder="1" applyAlignment="1">
      <alignment horizontal="justify" vertical="center" wrapText="1"/>
    </xf>
    <xf numFmtId="0" fontId="42" fillId="0" borderId="2" xfId="878" applyFont="1" applyFill="1" applyBorder="1" applyAlignment="1">
      <alignment horizontal="center" vertical="center" wrapText="1"/>
    </xf>
    <xf numFmtId="0" fontId="34" fillId="0" borderId="0" xfId="909" applyFont="1" applyFill="1" applyAlignment="1">
      <alignment vertical="center"/>
    </xf>
    <xf numFmtId="0" fontId="42" fillId="0" borderId="0" xfId="909" applyFont="1" applyFill="1" applyAlignment="1">
      <alignment vertical="center"/>
    </xf>
    <xf numFmtId="0" fontId="42" fillId="0" borderId="2" xfId="909" applyFont="1" applyFill="1" applyBorder="1" applyAlignment="1">
      <alignment horizontal="center" vertical="center"/>
    </xf>
    <xf numFmtId="0" fontId="109" fillId="0" borderId="2" xfId="909" applyFont="1" applyFill="1" applyBorder="1" applyAlignment="1">
      <alignment horizontal="center" vertical="center"/>
    </xf>
    <xf numFmtId="170" fontId="34" fillId="0" borderId="2" xfId="637" applyNumberFormat="1" applyFont="1" applyFill="1" applyBorder="1" applyAlignment="1">
      <alignment horizontal="center" vertical="center"/>
    </xf>
    <xf numFmtId="170" fontId="34" fillId="0" borderId="2" xfId="637" applyNumberFormat="1" applyFont="1" applyFill="1" applyBorder="1" applyAlignment="1">
      <alignment horizontal="center" vertical="center" wrapText="1"/>
    </xf>
    <xf numFmtId="49" fontId="34" fillId="0" borderId="2" xfId="909" applyNumberFormat="1" applyFont="1" applyFill="1" applyBorder="1" applyAlignment="1">
      <alignment horizontal="justify" vertical="center" wrapText="1"/>
    </xf>
    <xf numFmtId="0" fontId="34" fillId="0" borderId="2" xfId="909" quotePrefix="1" applyFont="1" applyFill="1" applyBorder="1" applyAlignment="1">
      <alignment horizontal="center" vertical="center"/>
    </xf>
    <xf numFmtId="170" fontId="121" fillId="0" borderId="2" xfId="637" applyNumberFormat="1" applyFont="1" applyFill="1" applyBorder="1" applyAlignment="1">
      <alignment horizontal="center" vertical="center" wrapText="1"/>
    </xf>
    <xf numFmtId="170" fontId="12" fillId="0" borderId="2" xfId="637" applyNumberFormat="1" applyFont="1" applyFill="1" applyBorder="1" applyAlignment="1">
      <alignment horizontal="center" vertical="center" wrapText="1"/>
    </xf>
    <xf numFmtId="170" fontId="121" fillId="0" borderId="2" xfId="637" applyFont="1" applyFill="1" applyBorder="1" applyAlignment="1">
      <alignment horizontal="center" vertical="center" wrapText="1"/>
    </xf>
    <xf numFmtId="0" fontId="42" fillId="0" borderId="34" xfId="909" applyFont="1" applyFill="1" applyBorder="1" applyAlignment="1">
      <alignment horizontal="center" vertical="center" wrapText="1"/>
    </xf>
    <xf numFmtId="0" fontId="42" fillId="0" borderId="34" xfId="909" applyFont="1" applyFill="1" applyBorder="1" applyAlignment="1">
      <alignment horizontal="justify" vertical="center" wrapText="1"/>
    </xf>
    <xf numFmtId="170" fontId="34" fillId="0" borderId="34" xfId="637" applyNumberFormat="1" applyFont="1" applyFill="1" applyBorder="1" applyAlignment="1">
      <alignment horizontal="center" vertical="center"/>
    </xf>
    <xf numFmtId="170" fontId="34" fillId="0" borderId="34" xfId="637" applyNumberFormat="1" applyFont="1" applyFill="1" applyBorder="1" applyAlignment="1">
      <alignment horizontal="center" vertical="center" wrapText="1"/>
    </xf>
    <xf numFmtId="0" fontId="42" fillId="0" borderId="27" xfId="909" applyFont="1" applyFill="1" applyBorder="1" applyAlignment="1">
      <alignment horizontal="center" vertical="center"/>
    </xf>
    <xf numFmtId="49" fontId="42" fillId="0" borderId="27" xfId="909" applyNumberFormat="1" applyFont="1" applyFill="1" applyBorder="1" applyAlignment="1">
      <alignment horizontal="justify" vertical="center" wrapText="1"/>
    </xf>
    <xf numFmtId="0" fontId="42" fillId="0" borderId="27" xfId="909" applyFont="1" applyFill="1" applyBorder="1" applyAlignment="1">
      <alignment horizontal="center" vertical="center" wrapText="1"/>
    </xf>
    <xf numFmtId="170" fontId="42" fillId="0" borderId="27" xfId="637" applyNumberFormat="1" applyFont="1" applyFill="1" applyBorder="1" applyAlignment="1">
      <alignment horizontal="center" vertical="center"/>
    </xf>
    <xf numFmtId="0" fontId="109" fillId="0" borderId="2" xfId="909" applyFont="1" applyFill="1" applyBorder="1" applyAlignment="1">
      <alignment vertical="center"/>
    </xf>
    <xf numFmtId="0" fontId="34" fillId="0" borderId="36" xfId="909" applyFont="1" applyFill="1" applyBorder="1" applyAlignment="1">
      <alignment vertical="center"/>
    </xf>
    <xf numFmtId="0" fontId="42" fillId="0" borderId="36" xfId="909" applyFont="1" applyFill="1" applyBorder="1" applyAlignment="1">
      <alignment vertical="center"/>
    </xf>
    <xf numFmtId="0" fontId="109" fillId="0" borderId="0" xfId="909" applyFont="1" applyFill="1" applyBorder="1" applyAlignment="1">
      <alignment vertical="center"/>
    </xf>
    <xf numFmtId="170" fontId="42" fillId="0" borderId="0" xfId="637" applyFont="1" applyFill="1" applyAlignment="1">
      <alignment vertical="center"/>
    </xf>
    <xf numFmtId="170" fontId="34" fillId="0" borderId="0" xfId="637" applyFont="1" applyFill="1" applyAlignment="1">
      <alignment vertical="center"/>
    </xf>
    <xf numFmtId="170" fontId="42" fillId="0" borderId="31" xfId="637" applyFont="1" applyFill="1" applyBorder="1" applyAlignment="1">
      <alignment horizontal="center" vertical="center" wrapText="1"/>
    </xf>
    <xf numFmtId="170" fontId="42" fillId="0" borderId="20" xfId="637" applyFont="1" applyFill="1" applyBorder="1" applyAlignment="1">
      <alignment horizontal="center" vertical="center" wrapText="1"/>
    </xf>
    <xf numFmtId="170" fontId="34" fillId="0" borderId="2" xfId="637" applyFont="1" applyFill="1" applyBorder="1" applyAlignment="1">
      <alignment horizontal="center" vertical="center"/>
    </xf>
    <xf numFmtId="170" fontId="42" fillId="0" borderId="27" xfId="637" applyFont="1" applyFill="1" applyBorder="1" applyAlignment="1">
      <alignment horizontal="center" vertical="center"/>
    </xf>
    <xf numFmtId="170" fontId="42" fillId="0" borderId="2" xfId="637" applyFont="1" applyFill="1" applyBorder="1" applyAlignment="1">
      <alignment horizontal="center" vertical="center"/>
    </xf>
    <xf numFmtId="170" fontId="34" fillId="0" borderId="2" xfId="637" applyFont="1" applyFill="1" applyBorder="1" applyAlignment="1">
      <alignment horizontal="right" vertical="center"/>
    </xf>
    <xf numFmtId="170" fontId="42" fillId="0" borderId="0" xfId="637" applyFont="1" applyFill="1" applyAlignment="1">
      <alignment horizontal="center" vertical="center" wrapText="1"/>
    </xf>
    <xf numFmtId="170" fontId="109" fillId="0" borderId="0" xfId="637" applyFont="1" applyFill="1" applyBorder="1" applyAlignment="1">
      <alignment vertical="center"/>
    </xf>
    <xf numFmtId="170" fontId="34" fillId="0" borderId="36" xfId="637" applyFont="1" applyFill="1" applyBorder="1" applyAlignment="1">
      <alignment vertical="center"/>
    </xf>
    <xf numFmtId="170" fontId="42" fillId="0" borderId="36" xfId="637" applyFont="1" applyFill="1" applyBorder="1" applyAlignment="1">
      <alignment vertical="center"/>
    </xf>
    <xf numFmtId="170" fontId="122" fillId="0" borderId="2" xfId="637" applyFont="1" applyFill="1" applyBorder="1" applyAlignment="1">
      <alignment horizontal="center" vertical="center"/>
    </xf>
    <xf numFmtId="170" fontId="122" fillId="0" borderId="2" xfId="637" applyFont="1" applyFill="1" applyBorder="1" applyAlignment="1">
      <alignment vertical="center"/>
    </xf>
    <xf numFmtId="170" fontId="34" fillId="0" borderId="27" xfId="637" applyFont="1" applyFill="1" applyBorder="1" applyAlignment="1">
      <alignment horizontal="center" vertical="center"/>
    </xf>
    <xf numFmtId="0" fontId="42" fillId="0" borderId="2" xfId="929" applyFont="1" applyFill="1" applyBorder="1" applyAlignment="1">
      <alignment horizontal="center" vertical="center"/>
    </xf>
    <xf numFmtId="0" fontId="42" fillId="0" borderId="2" xfId="929" applyFont="1" applyFill="1" applyBorder="1" applyAlignment="1">
      <alignment horizontal="justify" vertical="center" wrapText="1"/>
    </xf>
    <xf numFmtId="170" fontId="34" fillId="0" borderId="2" xfId="637" applyFont="1" applyFill="1" applyBorder="1" applyAlignment="1">
      <alignment vertical="center"/>
    </xf>
    <xf numFmtId="170" fontId="42" fillId="0" borderId="0" xfId="637" applyFont="1" applyFill="1" applyBorder="1" applyAlignment="1">
      <alignment horizontal="right"/>
    </xf>
    <xf numFmtId="3" fontId="42" fillId="0" borderId="0" xfId="0" applyNumberFormat="1" applyFont="1" applyFill="1" applyBorder="1" applyAlignment="1">
      <alignment horizontal="right"/>
    </xf>
    <xf numFmtId="0" fontId="109" fillId="0" borderId="2" xfId="932" applyFont="1" applyFill="1" applyBorder="1" applyAlignment="1">
      <alignment horizontal="center" vertical="center"/>
    </xf>
    <xf numFmtId="0" fontId="109" fillId="0" borderId="2" xfId="932" applyFont="1" applyFill="1" applyBorder="1" applyAlignment="1">
      <alignment horizontal="justify" vertical="center" wrapText="1"/>
    </xf>
    <xf numFmtId="170" fontId="109" fillId="0" borderId="2" xfId="637" applyNumberFormat="1" applyFont="1" applyFill="1" applyBorder="1" applyAlignment="1">
      <alignment horizontal="center" vertical="center"/>
    </xf>
    <xf numFmtId="170" fontId="109" fillId="0" borderId="2" xfId="637" applyNumberFormat="1" applyFont="1" applyFill="1" applyBorder="1" applyAlignment="1">
      <alignment horizontal="center" vertical="center" wrapText="1"/>
    </xf>
    <xf numFmtId="0" fontId="109" fillId="0" borderId="0" xfId="909" applyFont="1" applyFill="1" applyAlignment="1">
      <alignment vertical="center"/>
    </xf>
    <xf numFmtId="170" fontId="109" fillId="0" borderId="0" xfId="637" applyFont="1" applyFill="1" applyBorder="1" applyAlignment="1">
      <alignment horizontal="right"/>
    </xf>
    <xf numFmtId="3" fontId="109" fillId="0" borderId="0" xfId="0" applyNumberFormat="1" applyFont="1" applyFill="1" applyBorder="1" applyAlignment="1">
      <alignment horizontal="right"/>
    </xf>
    <xf numFmtId="0" fontId="122" fillId="0" borderId="2" xfId="932" applyFont="1" applyFill="1" applyBorder="1" applyAlignment="1">
      <alignment horizontal="center" vertical="center"/>
    </xf>
    <xf numFmtId="0" fontId="34" fillId="0" borderId="2" xfId="932" applyFont="1" applyFill="1" applyBorder="1" applyAlignment="1">
      <alignment vertical="center" wrapText="1"/>
    </xf>
    <xf numFmtId="0" fontId="34" fillId="0" borderId="2" xfId="932" applyFont="1" applyFill="1" applyBorder="1" applyAlignment="1">
      <alignment horizontal="center" vertical="center"/>
    </xf>
    <xf numFmtId="170" fontId="123" fillId="0" borderId="2" xfId="637" applyNumberFormat="1" applyFont="1" applyFill="1" applyBorder="1" applyAlignment="1">
      <alignment horizontal="right" vertical="center" wrapText="1"/>
    </xf>
    <xf numFmtId="170" fontId="34" fillId="0" borderId="0" xfId="637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0" fontId="34" fillId="0" borderId="2" xfId="932" quotePrefix="1" applyFont="1" applyFill="1" applyBorder="1" applyAlignment="1">
      <alignment vertical="center" wrapText="1"/>
    </xf>
    <xf numFmtId="0" fontId="34" fillId="0" borderId="2" xfId="0" quotePrefix="1" applyFont="1" applyFill="1" applyBorder="1" applyAlignment="1">
      <alignment horizontal="left" vertical="center" wrapText="1"/>
    </xf>
    <xf numFmtId="0" fontId="122" fillId="0" borderId="2" xfId="0" quotePrefix="1" applyFont="1" applyFill="1" applyBorder="1" applyAlignment="1">
      <alignment horizontal="left" vertical="center" wrapText="1"/>
    </xf>
    <xf numFmtId="170" fontId="122" fillId="0" borderId="2" xfId="637" applyNumberFormat="1" applyFont="1" applyFill="1" applyBorder="1" applyAlignment="1">
      <alignment horizontal="center" vertical="center" wrapText="1"/>
    </xf>
    <xf numFmtId="0" fontId="123" fillId="0" borderId="2" xfId="0" quotePrefix="1" applyFont="1" applyFill="1" applyBorder="1" applyAlignment="1">
      <alignment horizontal="left" vertical="center" wrapText="1"/>
    </xf>
    <xf numFmtId="0" fontId="34" fillId="0" borderId="2" xfId="932" applyFont="1" applyFill="1" applyBorder="1" applyAlignment="1">
      <alignment horizontal="center" vertical="center" wrapText="1"/>
    </xf>
    <xf numFmtId="170" fontId="109" fillId="0" borderId="2" xfId="637" applyFont="1" applyFill="1" applyBorder="1" applyAlignment="1">
      <alignment horizontal="center" vertical="center"/>
    </xf>
    <xf numFmtId="170" fontId="125" fillId="0" borderId="2" xfId="637" applyNumberFormat="1" applyFont="1" applyFill="1" applyBorder="1" applyAlignment="1">
      <alignment horizontal="right" vertical="center"/>
    </xf>
    <xf numFmtId="170" fontId="34" fillId="0" borderId="2" xfId="637" applyFont="1" applyFill="1" applyBorder="1" applyAlignment="1">
      <alignment horizontal="center" vertical="center" wrapText="1"/>
    </xf>
    <xf numFmtId="170" fontId="12" fillId="0" borderId="2" xfId="637" applyNumberFormat="1" applyFont="1" applyFill="1" applyBorder="1" applyAlignment="1">
      <alignment horizontal="right" vertical="center"/>
    </xf>
    <xf numFmtId="170" fontId="122" fillId="0" borderId="2" xfId="637" applyFont="1" applyFill="1" applyBorder="1" applyAlignment="1">
      <alignment horizontal="center" vertical="center" wrapText="1"/>
    </xf>
    <xf numFmtId="0" fontId="34" fillId="0" borderId="2" xfId="929" applyFont="1" applyFill="1" applyBorder="1" applyAlignment="1">
      <alignment horizontal="center" vertical="center"/>
    </xf>
    <xf numFmtId="0" fontId="34" fillId="0" borderId="2" xfId="929" applyFont="1" applyFill="1" applyBorder="1" applyAlignment="1">
      <alignment vertical="center" wrapText="1"/>
    </xf>
    <xf numFmtId="3" fontId="12" fillId="0" borderId="2" xfId="0" applyNumberFormat="1" applyFont="1" applyFill="1" applyBorder="1" applyAlignment="1">
      <alignment horizontal="center" vertical="center" wrapText="1"/>
    </xf>
    <xf numFmtId="0" fontId="122" fillId="0" borderId="36" xfId="909" applyFont="1" applyFill="1" applyBorder="1" applyAlignment="1">
      <alignment vertical="center"/>
    </xf>
    <xf numFmtId="0" fontId="122" fillId="0" borderId="2" xfId="929" applyFont="1" applyFill="1" applyBorder="1" applyAlignment="1">
      <alignment horizontal="center" vertical="center"/>
    </xf>
    <xf numFmtId="0" fontId="122" fillId="0" borderId="2" xfId="929" applyFont="1" applyFill="1" applyBorder="1" applyAlignment="1">
      <alignment vertical="center" wrapText="1"/>
    </xf>
    <xf numFmtId="170" fontId="109" fillId="0" borderId="36" xfId="637" applyFont="1" applyFill="1" applyBorder="1" applyAlignment="1">
      <alignment vertical="center"/>
    </xf>
    <xf numFmtId="0" fontId="109" fillId="0" borderId="36" xfId="909" applyFont="1" applyFill="1" applyBorder="1" applyAlignment="1">
      <alignment vertical="center"/>
    </xf>
    <xf numFmtId="0" fontId="34" fillId="0" borderId="2" xfId="929" quotePrefix="1" applyFont="1" applyFill="1" applyBorder="1" applyAlignment="1">
      <alignment vertical="center" wrapText="1"/>
    </xf>
    <xf numFmtId="229" fontId="34" fillId="0" borderId="36" xfId="909" applyNumberFormat="1" applyFont="1" applyFill="1" applyBorder="1" applyAlignment="1">
      <alignment vertical="center"/>
    </xf>
    <xf numFmtId="0" fontId="109" fillId="0" borderId="2" xfId="929" applyFont="1" applyFill="1" applyBorder="1" applyAlignment="1">
      <alignment horizontal="center" vertical="center"/>
    </xf>
    <xf numFmtId="0" fontId="109" fillId="0" borderId="2" xfId="929" applyFont="1" applyFill="1" applyBorder="1" applyAlignment="1">
      <alignment vertical="center" wrapText="1"/>
    </xf>
    <xf numFmtId="229" fontId="109" fillId="0" borderId="36" xfId="909" applyNumberFormat="1" applyFont="1" applyFill="1" applyBorder="1" applyAlignment="1">
      <alignment vertical="center"/>
    </xf>
    <xf numFmtId="170" fontId="122" fillId="0" borderId="36" xfId="637" applyFont="1" applyFill="1" applyBorder="1" applyAlignment="1">
      <alignment vertical="center"/>
    </xf>
    <xf numFmtId="229" fontId="122" fillId="0" borderId="36" xfId="909" applyNumberFormat="1" applyFont="1" applyFill="1" applyBorder="1" applyAlignment="1">
      <alignment vertical="center"/>
    </xf>
    <xf numFmtId="0" fontId="109" fillId="0" borderId="2" xfId="929" applyFont="1" applyFill="1" applyBorder="1" applyAlignment="1">
      <alignment horizontal="justify" vertical="center" wrapText="1"/>
    </xf>
    <xf numFmtId="0" fontId="34" fillId="0" borderId="2" xfId="0" applyFont="1" applyFill="1" applyBorder="1" applyAlignment="1">
      <alignment horizontal="center" vertical="center" wrapText="1"/>
    </xf>
    <xf numFmtId="226" fontId="109" fillId="0" borderId="2" xfId="929" applyNumberFormat="1" applyFont="1" applyFill="1" applyBorder="1" applyAlignment="1">
      <alignment horizontal="center" vertical="center" wrapText="1"/>
    </xf>
    <xf numFmtId="226" fontId="109" fillId="0" borderId="2" xfId="929" applyNumberFormat="1" applyFont="1" applyFill="1" applyBorder="1" applyAlignment="1">
      <alignment horizontal="justify" vertical="center" wrapText="1"/>
    </xf>
    <xf numFmtId="226" fontId="109" fillId="0" borderId="2" xfId="929" applyNumberFormat="1" applyFont="1" applyFill="1" applyBorder="1" applyAlignment="1">
      <alignment horizontal="center" vertical="center"/>
    </xf>
    <xf numFmtId="226" fontId="34" fillId="0" borderId="2" xfId="929" applyNumberFormat="1" applyFont="1" applyFill="1" applyBorder="1" applyAlignment="1">
      <alignment horizontal="center" vertical="center" wrapText="1"/>
    </xf>
    <xf numFmtId="0" fontId="34" fillId="0" borderId="2" xfId="0" quotePrefix="1" applyFont="1" applyFill="1" applyBorder="1" applyAlignment="1">
      <alignment horizontal="center" vertical="center" wrapText="1"/>
    </xf>
    <xf numFmtId="3" fontId="34" fillId="0" borderId="36" xfId="909" applyNumberFormat="1" applyFont="1" applyFill="1" applyBorder="1" applyAlignment="1">
      <alignment vertical="center"/>
    </xf>
    <xf numFmtId="0" fontId="34" fillId="0" borderId="2" xfId="931" quotePrefix="1" applyFont="1" applyFill="1" applyBorder="1" applyAlignment="1">
      <alignment horizontal="justify" vertical="center"/>
    </xf>
    <xf numFmtId="0" fontId="34" fillId="0" borderId="2" xfId="931" applyFont="1" applyFill="1" applyBorder="1" applyAlignment="1">
      <alignment horizontal="center" vertical="center"/>
    </xf>
    <xf numFmtId="170" fontId="122" fillId="0" borderId="36" xfId="637" applyFont="1" applyFill="1" applyBorder="1" applyAlignment="1">
      <alignment horizontal="center"/>
    </xf>
    <xf numFmtId="225" fontId="34" fillId="0" borderId="36" xfId="0" applyNumberFormat="1" applyFont="1" applyFill="1" applyBorder="1" applyAlignment="1">
      <alignment vertical="center"/>
    </xf>
    <xf numFmtId="226" fontId="122" fillId="0" borderId="36" xfId="0" applyNumberFormat="1" applyFont="1" applyFill="1" applyBorder="1" applyAlignment="1">
      <alignment vertical="center"/>
    </xf>
    <xf numFmtId="227" fontId="122" fillId="0" borderId="36" xfId="0" applyNumberFormat="1" applyFont="1" applyFill="1" applyBorder="1" applyAlignment="1">
      <alignment vertical="center"/>
    </xf>
    <xf numFmtId="0" fontId="123" fillId="0" borderId="2" xfId="898" quotePrefix="1" applyFont="1" applyFill="1" applyBorder="1" applyAlignment="1">
      <alignment horizontal="left" vertical="center" wrapText="1"/>
    </xf>
    <xf numFmtId="170" fontId="114" fillId="0" borderId="2" xfId="637" applyNumberFormat="1" applyFont="1" applyFill="1" applyBorder="1" applyAlignment="1">
      <alignment horizontal="center" vertical="center"/>
    </xf>
    <xf numFmtId="170" fontId="12" fillId="0" borderId="2" xfId="637" applyFont="1" applyFill="1" applyBorder="1" applyAlignment="1">
      <alignment horizontal="right" vertical="center" wrapText="1"/>
    </xf>
    <xf numFmtId="0" fontId="42" fillId="0" borderId="2" xfId="909" quotePrefix="1" applyFont="1" applyFill="1" applyBorder="1" applyAlignment="1">
      <alignment horizontal="center" vertical="center"/>
    </xf>
    <xf numFmtId="170" fontId="42" fillId="0" borderId="2" xfId="637" applyFont="1" applyFill="1" applyBorder="1" applyAlignment="1">
      <alignment horizontal="center" vertical="center" wrapText="1"/>
    </xf>
    <xf numFmtId="3" fontId="42" fillId="0" borderId="36" xfId="909" applyNumberFormat="1" applyFont="1" applyFill="1" applyBorder="1" applyAlignment="1">
      <alignment vertical="center"/>
    </xf>
    <xf numFmtId="0" fontId="34" fillId="0" borderId="2" xfId="931" applyFont="1" applyFill="1" applyBorder="1" applyAlignment="1">
      <alignment horizontal="justify" vertical="center"/>
    </xf>
    <xf numFmtId="0" fontId="42" fillId="0" borderId="2" xfId="930" applyFont="1" applyFill="1" applyBorder="1" applyAlignment="1">
      <alignment horizontal="center" vertical="center"/>
    </xf>
    <xf numFmtId="0" fontId="122" fillId="0" borderId="2" xfId="930" applyFont="1" applyFill="1" applyBorder="1" applyAlignment="1">
      <alignment horizontal="center" vertical="center"/>
    </xf>
    <xf numFmtId="49" fontId="122" fillId="0" borderId="2" xfId="930" applyNumberFormat="1" applyFont="1" applyFill="1" applyBorder="1" applyAlignment="1">
      <alignment horizontal="justify" vertical="center" wrapText="1"/>
    </xf>
    <xf numFmtId="3" fontId="42" fillId="0" borderId="36" xfId="929" applyNumberFormat="1" applyFont="1" applyFill="1" applyBorder="1" applyAlignment="1">
      <alignment vertical="center" wrapText="1"/>
    </xf>
    <xf numFmtId="170" fontId="42" fillId="0" borderId="36" xfId="637" applyFont="1" applyFill="1" applyBorder="1" applyAlignment="1">
      <alignment vertical="center" wrapText="1"/>
    </xf>
    <xf numFmtId="0" fontId="42" fillId="0" borderId="2" xfId="0" applyFont="1" applyFill="1" applyBorder="1" applyAlignment="1">
      <alignment horizontal="center" vertical="center"/>
    </xf>
    <xf numFmtId="170" fontId="121" fillId="0" borderId="2" xfId="637" applyFont="1" applyFill="1" applyBorder="1" applyAlignment="1">
      <alignment horizontal="center" vertical="center"/>
    </xf>
    <xf numFmtId="170" fontId="42" fillId="0" borderId="36" xfId="637" applyFont="1" applyFill="1" applyBorder="1" applyAlignment="1">
      <alignment horizontal="right"/>
    </xf>
    <xf numFmtId="3" fontId="42" fillId="0" borderId="36" xfId="0" applyNumberFormat="1" applyFont="1" applyFill="1" applyBorder="1" applyAlignment="1">
      <alignment horizontal="right"/>
    </xf>
    <xf numFmtId="0" fontId="42" fillId="0" borderId="2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justify" vertical="center" wrapText="1"/>
    </xf>
    <xf numFmtId="0" fontId="34" fillId="0" borderId="2" xfId="909" applyFont="1" applyFill="1" applyBorder="1" applyAlignment="1">
      <alignment horizontal="center" vertical="center" wrapText="1"/>
    </xf>
    <xf numFmtId="170" fontId="34" fillId="0" borderId="36" xfId="637" applyFont="1" applyFill="1" applyBorder="1" applyAlignment="1">
      <alignment horizontal="right"/>
    </xf>
    <xf numFmtId="3" fontId="34" fillId="0" borderId="36" xfId="0" applyNumberFormat="1" applyFont="1" applyFill="1" applyBorder="1" applyAlignment="1">
      <alignment horizontal="right"/>
    </xf>
    <xf numFmtId="170" fontId="42" fillId="0" borderId="2" xfId="637" applyFont="1" applyFill="1" applyBorder="1" applyAlignment="1">
      <alignment horizontal="right" vertical="center"/>
    </xf>
    <xf numFmtId="0" fontId="122" fillId="0" borderId="2" xfId="909" quotePrefix="1" applyFont="1" applyFill="1" applyBorder="1" applyAlignment="1">
      <alignment horizontal="center" vertical="center"/>
    </xf>
    <xf numFmtId="49" fontId="122" fillId="0" borderId="2" xfId="909" applyNumberFormat="1" applyFont="1" applyFill="1" applyBorder="1" applyAlignment="1">
      <alignment horizontal="justify" vertical="center" wrapText="1"/>
    </xf>
    <xf numFmtId="170" fontId="122" fillId="0" borderId="2" xfId="637" applyNumberFormat="1" applyFont="1" applyFill="1" applyBorder="1" applyAlignment="1">
      <alignment horizontal="center" vertical="center"/>
    </xf>
    <xf numFmtId="170" fontId="122" fillId="0" borderId="36" xfId="637" applyFont="1" applyFill="1" applyBorder="1" applyAlignment="1">
      <alignment horizontal="center" vertical="center" wrapText="1"/>
    </xf>
    <xf numFmtId="3" fontId="122" fillId="0" borderId="36" xfId="0" applyNumberFormat="1" applyFont="1" applyFill="1" applyBorder="1" applyAlignment="1">
      <alignment horizontal="right"/>
    </xf>
    <xf numFmtId="0" fontId="42" fillId="0" borderId="2" xfId="878" applyFont="1" applyFill="1" applyBorder="1" applyAlignment="1">
      <alignment horizontal="justify" vertical="center" wrapText="1"/>
    </xf>
    <xf numFmtId="0" fontId="34" fillId="0" borderId="2" xfId="878" applyFont="1" applyFill="1" applyBorder="1" applyAlignment="1">
      <alignment horizontal="center" vertical="center" wrapText="1"/>
    </xf>
    <xf numFmtId="0" fontId="34" fillId="0" borderId="2" xfId="878" applyFont="1" applyFill="1" applyBorder="1" applyAlignment="1">
      <alignment horizontal="justify" vertical="center" wrapText="1"/>
    </xf>
    <xf numFmtId="0" fontId="122" fillId="0" borderId="2" xfId="878" quotePrefix="1" applyFont="1" applyFill="1" applyBorder="1" applyAlignment="1">
      <alignment horizontal="center" vertical="center" wrapText="1"/>
    </xf>
    <xf numFmtId="0" fontId="122" fillId="0" borderId="2" xfId="878" quotePrefix="1" applyFont="1" applyFill="1" applyBorder="1" applyAlignment="1">
      <alignment horizontal="justify" vertical="center" wrapText="1"/>
    </xf>
    <xf numFmtId="0" fontId="122" fillId="0" borderId="2" xfId="878" applyFont="1" applyFill="1" applyBorder="1" applyAlignment="1">
      <alignment horizontal="center" vertical="center" wrapText="1"/>
    </xf>
    <xf numFmtId="0" fontId="42" fillId="0" borderId="2" xfId="930" applyFont="1" applyFill="1" applyBorder="1" applyAlignment="1">
      <alignment horizontal="justify" vertical="center" wrapText="1"/>
    </xf>
    <xf numFmtId="0" fontId="42" fillId="0" borderId="2" xfId="930" applyFont="1" applyFill="1" applyBorder="1" applyAlignment="1">
      <alignment horizontal="center" vertical="center" wrapText="1"/>
    </xf>
    <xf numFmtId="0" fontId="34" fillId="0" borderId="2" xfId="930" applyFont="1" applyFill="1" applyBorder="1" applyAlignment="1">
      <alignment horizontal="center" vertical="center"/>
    </xf>
    <xf numFmtId="0" fontId="34" fillId="0" borderId="2" xfId="930" applyFont="1" applyFill="1" applyBorder="1" applyAlignment="1">
      <alignment horizontal="justify" vertical="center" wrapText="1"/>
    </xf>
    <xf numFmtId="0" fontId="34" fillId="0" borderId="2" xfId="930" applyFont="1" applyFill="1" applyBorder="1" applyAlignment="1">
      <alignment horizontal="center" vertical="center" wrapText="1"/>
    </xf>
    <xf numFmtId="170" fontId="121" fillId="0" borderId="2" xfId="637" quotePrefix="1" applyFont="1" applyFill="1" applyBorder="1" applyAlignment="1">
      <alignment horizontal="center" vertical="center" wrapText="1"/>
    </xf>
    <xf numFmtId="0" fontId="42" fillId="0" borderId="2" xfId="930" quotePrefix="1" applyFont="1" applyFill="1" applyBorder="1" applyAlignment="1">
      <alignment horizontal="justify" vertical="center" wrapText="1"/>
    </xf>
    <xf numFmtId="225" fontId="42" fillId="0" borderId="36" xfId="0" applyNumberFormat="1" applyFont="1" applyFill="1" applyBorder="1" applyAlignment="1">
      <alignment vertical="center"/>
    </xf>
    <xf numFmtId="49" fontId="34" fillId="0" borderId="2" xfId="930" quotePrefix="1" applyNumberFormat="1" applyFont="1" applyFill="1" applyBorder="1" applyAlignment="1">
      <alignment horizontal="justify" vertical="center" wrapText="1"/>
    </xf>
    <xf numFmtId="225" fontId="42" fillId="0" borderId="36" xfId="909" applyNumberFormat="1" applyFont="1" applyFill="1" applyBorder="1" applyAlignment="1">
      <alignment horizontal="center" vertical="center"/>
    </xf>
    <xf numFmtId="49" fontId="34" fillId="0" borderId="2" xfId="930" applyNumberFormat="1" applyFont="1" applyFill="1" applyBorder="1" applyAlignment="1">
      <alignment horizontal="justify" vertical="center" wrapText="1"/>
    </xf>
    <xf numFmtId="228" fontId="122" fillId="0" borderId="36" xfId="909" applyNumberFormat="1" applyFont="1" applyFill="1" applyBorder="1" applyAlignment="1">
      <alignment vertical="center"/>
    </xf>
    <xf numFmtId="170" fontId="109" fillId="0" borderId="36" xfId="637" applyFont="1" applyFill="1" applyBorder="1"/>
    <xf numFmtId="188" fontId="109" fillId="0" borderId="36" xfId="693" applyNumberFormat="1" applyFont="1" applyFill="1" applyBorder="1"/>
    <xf numFmtId="170" fontId="34" fillId="0" borderId="2" xfId="637" quotePrefix="1" applyFont="1" applyFill="1" applyBorder="1" applyAlignment="1">
      <alignment horizontal="center" vertical="center"/>
    </xf>
    <xf numFmtId="170" fontId="121" fillId="0" borderId="2" xfId="637" applyFont="1" applyFill="1" applyBorder="1" applyAlignment="1">
      <alignment vertical="center"/>
    </xf>
    <xf numFmtId="49" fontId="126" fillId="0" borderId="2" xfId="930" applyNumberFormat="1" applyFont="1" applyFill="1" applyBorder="1" applyAlignment="1">
      <alignment horizontal="justify" vertical="center" wrapText="1"/>
    </xf>
    <xf numFmtId="0" fontId="34" fillId="0" borderId="2" xfId="917" applyFont="1" applyFill="1" applyBorder="1" applyAlignment="1">
      <alignment horizontal="center" vertical="center" wrapText="1"/>
    </xf>
    <xf numFmtId="0" fontId="34" fillId="0" borderId="2" xfId="917" quotePrefix="1" applyFont="1" applyFill="1" applyBorder="1" applyAlignment="1">
      <alignment vertical="center" wrapText="1"/>
    </xf>
    <xf numFmtId="0" fontId="34" fillId="0" borderId="2" xfId="917" applyFont="1" applyFill="1" applyBorder="1" applyAlignment="1">
      <alignment vertical="center" wrapText="1"/>
    </xf>
    <xf numFmtId="49" fontId="34" fillId="0" borderId="2" xfId="909" quotePrefix="1" applyNumberFormat="1" applyFont="1" applyFill="1" applyBorder="1" applyAlignment="1">
      <alignment horizontal="justify" vertical="center" wrapText="1"/>
    </xf>
    <xf numFmtId="170" fontId="42" fillId="0" borderId="36" xfId="637" applyFont="1" applyFill="1" applyBorder="1"/>
    <xf numFmtId="3" fontId="42" fillId="0" borderId="36" xfId="933" applyNumberFormat="1" applyFont="1" applyFill="1" applyBorder="1"/>
    <xf numFmtId="170" fontId="127" fillId="0" borderId="2" xfId="637" applyFont="1" applyFill="1" applyBorder="1" applyAlignment="1">
      <alignment horizontal="center" vertical="center"/>
    </xf>
    <xf numFmtId="170" fontId="34" fillId="0" borderId="36" xfId="637" applyFont="1" applyFill="1" applyBorder="1"/>
    <xf numFmtId="3" fontId="34" fillId="0" borderId="36" xfId="933" applyNumberFormat="1" applyFont="1" applyFill="1" applyBorder="1"/>
    <xf numFmtId="0" fontId="42" fillId="0" borderId="2" xfId="935" applyFont="1" applyFill="1" applyBorder="1" applyAlignment="1">
      <alignment horizontal="center" vertical="center"/>
    </xf>
    <xf numFmtId="0" fontId="42" fillId="0" borderId="2" xfId="935" applyFont="1" applyFill="1" applyBorder="1" applyAlignment="1">
      <alignment horizontal="justify" vertical="center" wrapText="1"/>
    </xf>
    <xf numFmtId="170" fontId="42" fillId="0" borderId="2" xfId="637" applyFont="1" applyFill="1" applyBorder="1" applyAlignment="1">
      <alignment vertical="center"/>
    </xf>
    <xf numFmtId="3" fontId="109" fillId="0" borderId="36" xfId="933" applyNumberFormat="1" applyFont="1" applyFill="1" applyBorder="1"/>
    <xf numFmtId="0" fontId="42" fillId="0" borderId="2" xfId="925" applyFont="1" applyFill="1" applyBorder="1" applyAlignment="1">
      <alignment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122" fillId="0" borderId="2" xfId="0" applyFont="1" applyFill="1" applyBorder="1" applyAlignment="1">
      <alignment horizontal="left" vertical="center" wrapText="1"/>
    </xf>
    <xf numFmtId="0" fontId="42" fillId="0" borderId="31" xfId="878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left" vertical="center" wrapText="1"/>
    </xf>
    <xf numFmtId="170" fontId="42" fillId="0" borderId="31" xfId="637" applyNumberFormat="1" applyFont="1" applyFill="1" applyBorder="1" applyAlignment="1">
      <alignment horizontal="center" vertical="center"/>
    </xf>
    <xf numFmtId="170" fontId="42" fillId="0" borderId="31" xfId="637" applyFont="1" applyFill="1" applyBorder="1" applyAlignment="1">
      <alignment horizontal="center" vertical="center"/>
    </xf>
    <xf numFmtId="170" fontId="34" fillId="0" borderId="31" xfId="637" applyFont="1" applyFill="1" applyBorder="1" applyAlignment="1">
      <alignment horizontal="center" vertical="center"/>
    </xf>
    <xf numFmtId="0" fontId="42" fillId="0" borderId="2" xfId="909" applyFont="1" applyFill="1" applyBorder="1" applyAlignment="1">
      <alignment horizontal="center" vertical="center" wrapText="1"/>
    </xf>
    <xf numFmtId="0" fontId="42" fillId="0" borderId="0" xfId="909" applyFont="1" applyFill="1" applyAlignment="1">
      <alignment horizontal="justify" vertical="center"/>
    </xf>
    <xf numFmtId="170" fontId="42" fillId="0" borderId="0" xfId="637" applyNumberFormat="1" applyFont="1" applyFill="1" applyAlignment="1">
      <alignment vertical="center"/>
    </xf>
    <xf numFmtId="170" fontId="34" fillId="0" borderId="0" xfId="637" applyFont="1" applyFill="1" applyAlignment="1">
      <alignment horizontal="center" vertical="center"/>
    </xf>
    <xf numFmtId="0" fontId="34" fillId="0" borderId="0" xfId="909" applyFont="1" applyFill="1" applyAlignment="1">
      <alignment horizontal="justify" vertical="center"/>
    </xf>
    <xf numFmtId="170" fontId="34" fillId="0" borderId="0" xfId="637" applyNumberFormat="1" applyFont="1" applyFill="1" applyAlignment="1">
      <alignment vertical="center"/>
    </xf>
    <xf numFmtId="0" fontId="34" fillId="0" borderId="0" xfId="909" applyFont="1" applyFill="1" applyAlignment="1">
      <alignment vertical="center" wrapText="1"/>
    </xf>
    <xf numFmtId="170" fontId="34" fillId="0" borderId="0" xfId="637" applyFont="1" applyFill="1" applyAlignment="1">
      <alignment vertical="center" wrapText="1"/>
    </xf>
    <xf numFmtId="170" fontId="42" fillId="0" borderId="4" xfId="637" applyFont="1" applyFill="1" applyBorder="1" applyAlignment="1">
      <alignment horizontal="center" vertical="center" wrapText="1"/>
    </xf>
    <xf numFmtId="170" fontId="34" fillId="0" borderId="31" xfId="637" applyFont="1" applyFill="1" applyBorder="1" applyAlignment="1">
      <alignment horizontal="center" vertical="center" wrapText="1"/>
    </xf>
    <xf numFmtId="0" fontId="42" fillId="0" borderId="20" xfId="909" applyFont="1" applyFill="1" applyBorder="1" applyAlignment="1">
      <alignment horizontal="center" vertical="center" wrapText="1"/>
    </xf>
    <xf numFmtId="0" fontId="42" fillId="0" borderId="20" xfId="909" applyFont="1" applyFill="1" applyBorder="1" applyAlignment="1">
      <alignment horizontal="justify" vertical="center" wrapText="1"/>
    </xf>
    <xf numFmtId="170" fontId="42" fillId="0" borderId="20" xfId="637" applyNumberFormat="1" applyFont="1" applyFill="1" applyBorder="1" applyAlignment="1">
      <alignment horizontal="center" vertical="center" wrapText="1"/>
    </xf>
    <xf numFmtId="170" fontId="34" fillId="0" borderId="20" xfId="637" applyFont="1" applyFill="1" applyBorder="1" applyAlignment="1">
      <alignment horizontal="center" vertical="center" wrapText="1"/>
    </xf>
    <xf numFmtId="170" fontId="123" fillId="0" borderId="2" xfId="637" applyNumberFormat="1" applyFont="1" applyFill="1" applyBorder="1" applyAlignment="1">
      <alignment horizontal="center" vertical="center" wrapText="1"/>
    </xf>
    <xf numFmtId="0" fontId="123" fillId="0" borderId="2" xfId="0" applyFont="1" applyFill="1" applyBorder="1" applyAlignment="1">
      <alignment horizontal="center" vertical="center" wrapText="1"/>
    </xf>
    <xf numFmtId="0" fontId="109" fillId="0" borderId="2" xfId="0" quotePrefix="1" applyFont="1" applyFill="1" applyBorder="1" applyAlignment="1">
      <alignment horizontal="left" vertical="center" wrapText="1"/>
    </xf>
    <xf numFmtId="170" fontId="124" fillId="0" borderId="2" xfId="637" applyNumberFormat="1" applyFont="1" applyFill="1" applyBorder="1" applyAlignment="1">
      <alignment horizontal="right" vertical="center"/>
    </xf>
    <xf numFmtId="170" fontId="34" fillId="0" borderId="36" xfId="637" applyFont="1" applyFill="1" applyBorder="1" applyAlignment="1">
      <alignment horizontal="center" vertical="center" wrapText="1"/>
    </xf>
    <xf numFmtId="0" fontId="122" fillId="0" borderId="2" xfId="909" applyFont="1" applyFill="1" applyBorder="1" applyAlignment="1">
      <alignment horizontal="center" vertical="center"/>
    </xf>
    <xf numFmtId="170" fontId="34" fillId="0" borderId="0" xfId="637" applyFont="1" applyFill="1" applyBorder="1" applyAlignment="1">
      <alignment vertical="center"/>
    </xf>
    <xf numFmtId="3" fontId="34" fillId="0" borderId="0" xfId="930" applyNumberFormat="1" applyFont="1" applyFill="1" applyBorder="1" applyAlignment="1">
      <alignment vertical="center"/>
    </xf>
    <xf numFmtId="223" fontId="34" fillId="0" borderId="0" xfId="930" applyNumberFormat="1" applyFont="1" applyFill="1" applyBorder="1" applyAlignment="1">
      <alignment vertical="center"/>
    </xf>
    <xf numFmtId="3" fontId="34" fillId="0" borderId="0" xfId="934" applyNumberFormat="1" applyFont="1" applyFill="1" applyBorder="1" applyAlignment="1">
      <alignment vertical="center"/>
    </xf>
    <xf numFmtId="223" fontId="34" fillId="0" borderId="0" xfId="934" applyNumberFormat="1" applyFont="1" applyFill="1" applyBorder="1" applyAlignment="1">
      <alignment vertical="center"/>
    </xf>
    <xf numFmtId="0" fontId="34" fillId="0" borderId="0" xfId="909" applyFont="1" applyFill="1" applyBorder="1" applyAlignment="1">
      <alignment vertical="center"/>
    </xf>
    <xf numFmtId="170" fontId="42" fillId="0" borderId="0" xfId="637" applyNumberFormat="1" applyFont="1" applyFill="1" applyAlignment="1">
      <alignment horizontal="center" vertical="center" wrapText="1"/>
    </xf>
    <xf numFmtId="170" fontId="34" fillId="0" borderId="0" xfId="637" applyNumberFormat="1" applyFont="1" applyFill="1" applyAlignment="1">
      <alignment horizontal="center" vertical="center" wrapText="1"/>
    </xf>
    <xf numFmtId="170" fontId="42" fillId="0" borderId="4" xfId="637" applyNumberFormat="1" applyFont="1" applyFill="1" applyBorder="1" applyAlignment="1">
      <alignment horizontal="center" vertical="center" wrapText="1"/>
    </xf>
    <xf numFmtId="170" fontId="42" fillId="0" borderId="27" xfId="637" applyNumberFormat="1" applyFont="1" applyFill="1" applyBorder="1" applyAlignment="1">
      <alignment horizontal="center" vertical="center" wrapText="1"/>
    </xf>
    <xf numFmtId="170" fontId="42" fillId="0" borderId="2" xfId="637" applyNumberFormat="1" applyFont="1" applyFill="1" applyBorder="1" applyAlignment="1">
      <alignment horizontal="center" vertical="center" wrapText="1"/>
    </xf>
    <xf numFmtId="0" fontId="109" fillId="0" borderId="34" xfId="932" applyFont="1" applyFill="1" applyBorder="1" applyAlignment="1">
      <alignment horizontal="center" vertical="center"/>
    </xf>
    <xf numFmtId="0" fontId="109" fillId="0" borderId="34" xfId="932" applyFont="1" applyFill="1" applyBorder="1" applyAlignment="1">
      <alignment horizontal="justify" vertical="center" wrapText="1"/>
    </xf>
    <xf numFmtId="170" fontId="109" fillId="0" borderId="34" xfId="637" applyNumberFormat="1" applyFont="1" applyFill="1" applyBorder="1" applyAlignment="1">
      <alignment horizontal="center" vertical="center"/>
    </xf>
    <xf numFmtId="170" fontId="109" fillId="0" borderId="0" xfId="637" applyFont="1" applyFill="1" applyAlignment="1">
      <alignment vertical="center"/>
    </xf>
    <xf numFmtId="0" fontId="122" fillId="0" borderId="2" xfId="932" applyFont="1" applyFill="1" applyBorder="1" applyAlignment="1">
      <alignment vertical="center" wrapText="1"/>
    </xf>
    <xf numFmtId="165" fontId="34" fillId="0" borderId="2" xfId="637" applyNumberFormat="1" applyFont="1" applyFill="1" applyBorder="1" applyAlignment="1">
      <alignment horizontal="center" vertical="center" wrapText="1"/>
    </xf>
    <xf numFmtId="2" fontId="34" fillId="0" borderId="2" xfId="909" applyNumberFormat="1" applyFont="1" applyFill="1" applyBorder="1" applyAlignment="1">
      <alignment horizontal="center" vertical="center" wrapText="1"/>
    </xf>
    <xf numFmtId="170" fontId="34" fillId="0" borderId="2" xfId="637" applyFont="1" applyFill="1" applyBorder="1" applyAlignment="1">
      <alignment vertical="center" wrapText="1"/>
    </xf>
    <xf numFmtId="170" fontId="122" fillId="0" borderId="31" xfId="637" applyFont="1" applyFill="1" applyBorder="1" applyAlignment="1">
      <alignment horizontal="center" vertical="center"/>
    </xf>
    <xf numFmtId="170" fontId="42" fillId="0" borderId="2" xfId="637" applyNumberFormat="1" applyFont="1" applyFill="1" applyBorder="1" applyAlignment="1">
      <alignment horizontal="center" vertical="center"/>
    </xf>
    <xf numFmtId="0" fontId="42" fillId="0" borderId="0" xfId="909" applyFont="1" applyFill="1" applyAlignment="1">
      <alignment horizontal="center" vertical="center" wrapText="1"/>
    </xf>
    <xf numFmtId="170" fontId="42" fillId="0" borderId="31" xfId="637" applyNumberFormat="1" applyFont="1" applyFill="1" applyBorder="1" applyAlignment="1">
      <alignment horizontal="center" vertical="center" wrapText="1"/>
    </xf>
    <xf numFmtId="170" fontId="122" fillId="0" borderId="0" xfId="637" applyFont="1" applyFill="1" applyAlignment="1">
      <alignment horizontal="center" vertical="center" wrapText="1"/>
    </xf>
    <xf numFmtId="170" fontId="122" fillId="0" borderId="20" xfId="637" applyFont="1" applyFill="1" applyBorder="1" applyAlignment="1">
      <alignment horizontal="center" vertical="center" wrapText="1"/>
    </xf>
    <xf numFmtId="170" fontId="122" fillId="0" borderId="34" xfId="637" applyFont="1" applyFill="1" applyBorder="1" applyAlignment="1">
      <alignment vertical="center" wrapText="1"/>
    </xf>
    <xf numFmtId="170" fontId="122" fillId="0" borderId="17" xfId="637" applyFont="1" applyFill="1" applyBorder="1" applyAlignment="1">
      <alignment vertical="center" wrapText="1"/>
    </xf>
    <xf numFmtId="170" fontId="122" fillId="0" borderId="41" xfId="637" applyFont="1" applyFill="1" applyBorder="1" applyAlignment="1">
      <alignment vertical="center" wrapText="1"/>
    </xf>
    <xf numFmtId="170" fontId="122" fillId="0" borderId="35" xfId="637" applyFont="1" applyFill="1" applyBorder="1" applyAlignment="1">
      <alignment vertical="center" wrapText="1"/>
    </xf>
    <xf numFmtId="170" fontId="122" fillId="0" borderId="27" xfId="637" applyFont="1" applyFill="1" applyBorder="1" applyAlignment="1">
      <alignment vertical="center" wrapText="1"/>
    </xf>
    <xf numFmtId="170" fontId="122" fillId="0" borderId="31" xfId="637" applyFont="1" applyFill="1" applyBorder="1" applyAlignment="1">
      <alignment vertical="center" wrapText="1"/>
    </xf>
    <xf numFmtId="170" fontId="122" fillId="0" borderId="2" xfId="637" applyFont="1" applyFill="1" applyBorder="1" applyAlignment="1">
      <alignment horizontal="center" vertical="center" wrapText="1"/>
    </xf>
    <xf numFmtId="170" fontId="34" fillId="0" borderId="38" xfId="637" applyFont="1" applyFill="1" applyBorder="1" applyAlignment="1">
      <alignment horizontal="center" vertical="center"/>
    </xf>
    <xf numFmtId="170" fontId="34" fillId="0" borderId="40" xfId="637" applyFont="1" applyFill="1" applyBorder="1" applyAlignment="1">
      <alignment horizontal="center" vertical="center"/>
    </xf>
    <xf numFmtId="170" fontId="34" fillId="0" borderId="44" xfId="637" applyFont="1" applyFill="1" applyBorder="1" applyAlignment="1">
      <alignment horizontal="center" vertical="center"/>
    </xf>
    <xf numFmtId="170" fontId="34" fillId="0" borderId="45" xfId="637" applyFont="1" applyFill="1" applyBorder="1" applyAlignment="1">
      <alignment horizontal="center" vertical="center"/>
    </xf>
    <xf numFmtId="170" fontId="34" fillId="0" borderId="41" xfId="637" applyFont="1" applyFill="1" applyBorder="1" applyAlignment="1">
      <alignment horizontal="center" vertical="center"/>
    </xf>
    <xf numFmtId="170" fontId="34" fillId="0" borderId="43" xfId="637" applyFont="1" applyFill="1" applyBorder="1" applyAlignment="1">
      <alignment horizontal="center" vertical="center"/>
    </xf>
    <xf numFmtId="170" fontId="42" fillId="0" borderId="2" xfId="637" applyNumberFormat="1" applyFont="1" applyFill="1" applyBorder="1" applyAlignment="1">
      <alignment horizontal="center" vertical="center"/>
    </xf>
    <xf numFmtId="170" fontId="34" fillId="0" borderId="2" xfId="637" quotePrefix="1" applyNumberFormat="1" applyFont="1" applyFill="1" applyBorder="1" applyAlignment="1">
      <alignment horizontal="center" vertical="center" wrapText="1"/>
    </xf>
    <xf numFmtId="170" fontId="42" fillId="0" borderId="39" xfId="637" applyFont="1" applyFill="1" applyBorder="1" applyAlignment="1">
      <alignment horizontal="center" vertical="center"/>
    </xf>
    <xf numFmtId="170" fontId="42" fillId="0" borderId="40" xfId="637" applyFont="1" applyFill="1" applyBorder="1" applyAlignment="1">
      <alignment horizontal="center" vertical="center"/>
    </xf>
    <xf numFmtId="170" fontId="42" fillId="0" borderId="42" xfId="637" applyFont="1" applyFill="1" applyBorder="1" applyAlignment="1">
      <alignment horizontal="center" vertical="center"/>
    </xf>
    <xf numFmtId="170" fontId="42" fillId="0" borderId="43" xfId="637" applyFont="1" applyFill="1" applyBorder="1" applyAlignment="1">
      <alignment horizontal="center" vertical="center"/>
    </xf>
    <xf numFmtId="170" fontId="42" fillId="0" borderId="36" xfId="637" applyFont="1" applyFill="1" applyBorder="1" applyAlignment="1">
      <alignment horizontal="center" vertical="center"/>
    </xf>
    <xf numFmtId="170" fontId="42" fillId="0" borderId="37" xfId="637" applyFont="1" applyFill="1" applyBorder="1" applyAlignment="1">
      <alignment horizontal="center" vertical="center"/>
    </xf>
    <xf numFmtId="0" fontId="116" fillId="0" borderId="0" xfId="909" applyFont="1" applyFill="1" applyAlignment="1">
      <alignment horizontal="center" vertical="center" wrapText="1"/>
    </xf>
    <xf numFmtId="0" fontId="42" fillId="0" borderId="0" xfId="909" applyFont="1" applyFill="1" applyAlignment="1">
      <alignment horizontal="center" vertical="center" wrapText="1"/>
    </xf>
    <xf numFmtId="0" fontId="42" fillId="0" borderId="4" xfId="909" applyFont="1" applyFill="1" applyBorder="1" applyAlignment="1">
      <alignment horizontal="center" vertical="center" wrapText="1"/>
    </xf>
    <xf numFmtId="0" fontId="42" fillId="0" borderId="32" xfId="909" applyFont="1" applyFill="1" applyBorder="1" applyAlignment="1">
      <alignment horizontal="center" vertical="center" wrapText="1"/>
    </xf>
    <xf numFmtId="0" fontId="42" fillId="0" borderId="31" xfId="909" applyFont="1" applyFill="1" applyBorder="1" applyAlignment="1">
      <alignment horizontal="center" vertical="center" wrapText="1"/>
    </xf>
    <xf numFmtId="170" fontId="42" fillId="0" borderId="32" xfId="637" applyNumberFormat="1" applyFont="1" applyFill="1" applyBorder="1" applyAlignment="1">
      <alignment horizontal="center" vertical="center" wrapText="1"/>
    </xf>
    <xf numFmtId="170" fontId="42" fillId="0" borderId="31" xfId="637" applyNumberFormat="1" applyFont="1" applyFill="1" applyBorder="1" applyAlignment="1">
      <alignment horizontal="center" vertical="center" wrapText="1"/>
    </xf>
    <xf numFmtId="170" fontId="34" fillId="0" borderId="24" xfId="637" applyFont="1" applyFill="1" applyBorder="1" applyAlignment="1">
      <alignment horizontal="center" vertical="center" wrapText="1"/>
    </xf>
    <xf numFmtId="170" fontId="34" fillId="0" borderId="33" xfId="637" applyFont="1" applyFill="1" applyBorder="1" applyAlignment="1">
      <alignment horizontal="center" vertical="center" wrapText="1"/>
    </xf>
    <xf numFmtId="0" fontId="42" fillId="0" borderId="24" xfId="909" applyFont="1" applyFill="1" applyBorder="1" applyAlignment="1">
      <alignment horizontal="center" vertical="center" wrapText="1"/>
    </xf>
    <xf numFmtId="0" fontId="42" fillId="0" borderId="12" xfId="909" applyFont="1" applyFill="1" applyBorder="1" applyAlignment="1">
      <alignment horizontal="center" vertical="center" wrapText="1"/>
    </xf>
    <xf numFmtId="0" fontId="42" fillId="0" borderId="33" xfId="909" applyFont="1" applyFill="1" applyBorder="1" applyAlignment="1">
      <alignment horizontal="center" vertical="center" wrapText="1"/>
    </xf>
    <xf numFmtId="170" fontId="42" fillId="0" borderId="4" xfId="637" applyFont="1" applyFill="1" applyBorder="1" applyAlignment="1">
      <alignment horizontal="center" vertical="center" wrapText="1"/>
    </xf>
  </cellXfs>
  <cellStyles count="1460">
    <cellStyle name="#.##0" xfId="1" xr:uid="{00000000-0005-0000-0000-000000000000}"/>
    <cellStyle name="." xfId="2" xr:uid="{00000000-0005-0000-0000-000001000000}"/>
    <cellStyle name="._Bao cao tinh hinh thuc hien KH 2009 den 31-01-10" xfId="3" xr:uid="{00000000-0005-0000-0000-000002000000}"/>
    <cellStyle name="._Book1" xfId="4" xr:uid="{00000000-0005-0000-0000-000003000000}"/>
    <cellStyle name="._Tong hop theo doi von TPCP (BC)" xfId="5" xr:uid="{00000000-0005-0000-0000-000004000000}"/>
    <cellStyle name="??" xfId="6" xr:uid="{00000000-0005-0000-0000-000005000000}"/>
    <cellStyle name="?? [0.00]_ Att. 1- Cover" xfId="7" xr:uid="{00000000-0005-0000-0000-000006000000}"/>
    <cellStyle name="?? [0]" xfId="8" xr:uid="{00000000-0005-0000-0000-000007000000}"/>
    <cellStyle name="?? [0] 2" xfId="9" xr:uid="{00000000-0005-0000-0000-000008000000}"/>
    <cellStyle name="?? 2" xfId="10" xr:uid="{00000000-0005-0000-0000-000009000000}"/>
    <cellStyle name="?? 3" xfId="11" xr:uid="{00000000-0005-0000-0000-00000A000000}"/>
    <cellStyle name="?? 4" xfId="12" xr:uid="{00000000-0005-0000-0000-00000B000000}"/>
    <cellStyle name="???? [0.00]_PRODUCT DETAIL Q1" xfId="13" xr:uid="{00000000-0005-0000-0000-00000C000000}"/>
    <cellStyle name="????_PRODUCT DETAIL Q1" xfId="14" xr:uid="{00000000-0005-0000-0000-00000D000000}"/>
    <cellStyle name="???[0]_00Q3902REV.1" xfId="15" xr:uid="{00000000-0005-0000-0000-00000E000000}"/>
    <cellStyle name="???_00Q3902REV.1" xfId="16" xr:uid="{00000000-0005-0000-0000-00000F000000}"/>
    <cellStyle name="??[0]_BRE" xfId="17" xr:uid="{00000000-0005-0000-0000-000010000000}"/>
    <cellStyle name="??_ Att. 1- Cover" xfId="18" xr:uid="{00000000-0005-0000-0000-000011000000}"/>
    <cellStyle name="W_STDFOR" xfId="19" xr:uid="{00000000-0005-0000-0000-000012000000}"/>
    <cellStyle name="1" xfId="20" xr:uid="{00000000-0005-0000-0000-000013000000}"/>
    <cellStyle name="1 2" xfId="21" xr:uid="{00000000-0005-0000-0000-000014000000}"/>
    <cellStyle name="1_1 Bieu 6 thang nam 2011" xfId="22" xr:uid="{00000000-0005-0000-0000-000015000000}"/>
    <cellStyle name="1_1 Bieu 6 thang nam 2011_KH 2013_KKT_Phuluc(sửa lần cuối)" xfId="23" xr:uid="{00000000-0005-0000-0000-000016000000}"/>
    <cellStyle name="1_17 bieu (hung cap nhap)" xfId="24" xr:uid="{00000000-0005-0000-0000-000017000000}"/>
    <cellStyle name="1_17 bieu (hung cap nhap)_KH 2013_KKT_Phuluc(sửa lần cuối)" xfId="25" xr:uid="{00000000-0005-0000-0000-000018000000}"/>
    <cellStyle name="1_2008_OANH_LUC_TAN" xfId="26" xr:uid="{00000000-0005-0000-0000-000019000000}"/>
    <cellStyle name="1_Bao cao doan cong tac cua Bo thang 4-2010" xfId="27" xr:uid="{00000000-0005-0000-0000-00001A000000}"/>
    <cellStyle name="1_Bao cao giai ngan von dau tu nam 2009 (theo doi)" xfId="28" xr:uid="{00000000-0005-0000-0000-00001B000000}"/>
    <cellStyle name="1_Bao cao giai ngan von dau tu nam 2009 (theo doi)_Bao cao doan cong tac cua Bo thang 4-2010" xfId="29" xr:uid="{00000000-0005-0000-0000-00001C000000}"/>
    <cellStyle name="1_Bao cao giai ngan von dau tu nam 2009 (theo doi)_Bao cao tinh hinh thuc hien KH 2009 den 31-01-10" xfId="30" xr:uid="{00000000-0005-0000-0000-00001D000000}"/>
    <cellStyle name="1_Bao cao giai ngan von dau tu nam 2009 (theo doi)_Bao cao tinh hinh thuc hien KH 2009 den 31-01-10_KH 2013_KKT_Phuluc(sửa lần cuối)" xfId="31" xr:uid="{00000000-0005-0000-0000-00001E000000}"/>
    <cellStyle name="1_Bao cao giai ngan von dau tu nam 2009 (theo doi)_Book1" xfId="32" xr:uid="{00000000-0005-0000-0000-00001F000000}"/>
    <cellStyle name="1_Bao cao giai ngan von dau tu nam 2009 (theo doi)_DK bo tri lai (chinh thuc)" xfId="33" xr:uid="{00000000-0005-0000-0000-000020000000}"/>
    <cellStyle name="1_Bao cao giai ngan von dau tu nam 2009 (theo doi)_Ke hoach 2009 (theo doi) -1" xfId="34" xr:uid="{00000000-0005-0000-0000-000021000000}"/>
    <cellStyle name="1_Bao cao giai ngan von dau tu nam 2009 (theo doi)_Ke hoach 2009 (theo doi) -1_Bao cao tinh hinh thuc hien KH 2009 den 31-01-10" xfId="35" xr:uid="{00000000-0005-0000-0000-000022000000}"/>
    <cellStyle name="1_Bao cao giai ngan von dau tu nam 2009 (theo doi)_Ke hoach 2009 (theo doi) -1_Bao cao tinh hinh thuc hien KH 2009 den 31-01-10_KH 2013_KKT_Phuluc(sửa lần cuối)" xfId="36" xr:uid="{00000000-0005-0000-0000-000023000000}"/>
    <cellStyle name="1_Bao cao giai ngan von dau tu nam 2009 (theo doi)_Ke hoach 2009 (theo doi) -1_Book1" xfId="37" xr:uid="{00000000-0005-0000-0000-000024000000}"/>
    <cellStyle name="1_Bao cao giai ngan von dau tu nam 2009 (theo doi)_Ke hoach 2009 (theo doi) -1_Tong hop theo doi von TPCP (BC)" xfId="38" xr:uid="{00000000-0005-0000-0000-000025000000}"/>
    <cellStyle name="1_Bao cao giai ngan von dau tu nam 2009 (theo doi)_Ke hoach 2010 (theo doi)" xfId="39" xr:uid="{00000000-0005-0000-0000-000026000000}"/>
    <cellStyle name="1_Bao cao giai ngan von dau tu nam 2009 (theo doi)_Tong hop theo doi von TPCP (BC)" xfId="40" xr:uid="{00000000-0005-0000-0000-000027000000}"/>
    <cellStyle name="1_Bao cao KP tu chu" xfId="41" xr:uid="{00000000-0005-0000-0000-000028000000}"/>
    <cellStyle name="1_Bao cao KP tu chu_Bao cao tinh hinh thuc hien KH 2009 den 31-01-10" xfId="42" xr:uid="{00000000-0005-0000-0000-000029000000}"/>
    <cellStyle name="1_Bao cao tinh hinh thuc hien KH 2009 den 31-01-10" xfId="43" xr:uid="{00000000-0005-0000-0000-00002A000000}"/>
    <cellStyle name="1_Bao cao tinh hinh thuc hien KH 2009 den 31-01-10_KH 2013_KKT_Phuluc(sửa lần cuối)" xfId="44" xr:uid="{00000000-0005-0000-0000-00002B000000}"/>
    <cellStyle name="1_BC 2010 ve CT trong diem (5nam)" xfId="45" xr:uid="{00000000-0005-0000-0000-00002C000000}"/>
    <cellStyle name="1_BC 2010 ve CT trong diem (5nam)_KH 2013_KKT_Phuluc(sửa lần cuối)" xfId="46" xr:uid="{00000000-0005-0000-0000-00002D000000}"/>
    <cellStyle name="1_BC 8 thang 2009 ve CT trong diem 5nam" xfId="47" xr:uid="{00000000-0005-0000-0000-00002E000000}"/>
    <cellStyle name="1_BC 8 thang 2009 ve CT trong diem 5nam 2" xfId="48" xr:uid="{00000000-0005-0000-0000-00002F000000}"/>
    <cellStyle name="1_BC 8 thang 2009 ve CT trong diem 5nam_1 Bieu 6 thang nam 2011" xfId="49" xr:uid="{00000000-0005-0000-0000-000030000000}"/>
    <cellStyle name="1_BC 8 thang 2009 ve CT trong diem 5nam_1 Bieu 6 thang nam 2011_KH 2013_KKT_Phuluc(sửa lần cuối)" xfId="50" xr:uid="{00000000-0005-0000-0000-000031000000}"/>
    <cellStyle name="1_BC 8 thang 2009 ve CT trong diem 5nam_Bao cao doan cong tac cua Bo thang 4-2010" xfId="51" xr:uid="{00000000-0005-0000-0000-000032000000}"/>
    <cellStyle name="1_BC 8 thang 2009 ve CT trong diem 5nam_BC cong trinh trong diem" xfId="52" xr:uid="{00000000-0005-0000-0000-000033000000}"/>
    <cellStyle name="1_BC 8 thang 2009 ve CT trong diem 5nam_BC cong trinh trong diem_Bieu 6 thang nam 2012 (binh)" xfId="53" xr:uid="{00000000-0005-0000-0000-000034000000}"/>
    <cellStyle name="1_BC 8 thang 2009 ve CT trong diem 5nam_BC cong trinh trong diem_KH 2013_KKT_Phuluc(sửa lần cuối)" xfId="54" xr:uid="{00000000-0005-0000-0000-000035000000}"/>
    <cellStyle name="1_BC 8 thang 2009 ve CT trong diem 5nam_bieu 01" xfId="55" xr:uid="{00000000-0005-0000-0000-000036000000}"/>
    <cellStyle name="1_BC 8 thang 2009 ve CT trong diem 5nam_Bieu 01 UB(hung)" xfId="56" xr:uid="{00000000-0005-0000-0000-000037000000}"/>
    <cellStyle name="1_BC 8 thang 2009 ve CT trong diem 5nam_bieu 01_Bao cao doan cong tac cua Bo thang 4-2010" xfId="57" xr:uid="{00000000-0005-0000-0000-000038000000}"/>
    <cellStyle name="1_BC 8 thang 2009 ve CT trong diem 5nam_bieu 01_Book1" xfId="58" xr:uid="{00000000-0005-0000-0000-000039000000}"/>
    <cellStyle name="1_BC 8 thang 2009 ve CT trong diem 5nam_bieu 01_Ke hoach 2010 (theo doi)" xfId="59" xr:uid="{00000000-0005-0000-0000-00003A000000}"/>
    <cellStyle name="1_BC 8 thang 2009 ve CT trong diem 5nam_Bieu chi tieu NQ-HDNDT" xfId="60" xr:uid="{00000000-0005-0000-0000-00003B000000}"/>
    <cellStyle name="1_BC 8 thang 2009 ve CT trong diem 5nam_Bieu mau KH 2013 (dia phuong)" xfId="61" xr:uid="{00000000-0005-0000-0000-00003C000000}"/>
    <cellStyle name="1_BC 8 thang 2009 ve CT trong diem 5nam_Book1" xfId="62" xr:uid="{00000000-0005-0000-0000-00003D000000}"/>
    <cellStyle name="1_BC 8 thang 2009 ve CT trong diem 5nam_Danh muc cong trinh trong diem (04.5.12) (1)" xfId="63" xr:uid="{00000000-0005-0000-0000-00003E000000}"/>
    <cellStyle name="1_BC 8 thang 2009 ve CT trong diem 5nam_Danh muc cong trinh trong diem (15.8.11)" xfId="64" xr:uid="{00000000-0005-0000-0000-00003F000000}"/>
    <cellStyle name="1_BC 8 thang 2009 ve CT trong diem 5nam_Danh muc cong trinh trong diem (25.5.12)" xfId="65" xr:uid="{00000000-0005-0000-0000-000040000000}"/>
    <cellStyle name="1_BC 8 thang 2009 ve CT trong diem 5nam_Danh muc cong trinh trong diem (25.9.11)" xfId="66" xr:uid="{00000000-0005-0000-0000-000041000000}"/>
    <cellStyle name="1_BC 8 thang 2009 ve CT trong diem 5nam_Danh muc cong trinh trong diem (31.8.11)" xfId="67" xr:uid="{00000000-0005-0000-0000-000042000000}"/>
    <cellStyle name="1_BC 8 thang 2009 ve CT trong diem 5nam_Ke hoach 2010 (theo doi)" xfId="68" xr:uid="{00000000-0005-0000-0000-000043000000}"/>
    <cellStyle name="1_BC 8 thang 2009 ve CT trong diem 5nam_Ke hoach 2012" xfId="69" xr:uid="{00000000-0005-0000-0000-000044000000}"/>
    <cellStyle name="1_BC 8 thang 2009 ve CT trong diem 5nam_KTXH (02)" xfId="71" xr:uid="{00000000-0005-0000-0000-000045000000}"/>
    <cellStyle name="1_BC 8 thang 2009 ve CT trong diem 5nam_KH 2013_KKT_Phuluc(sửa lần cuối)" xfId="70" xr:uid="{00000000-0005-0000-0000-000046000000}"/>
    <cellStyle name="1_BC 8 thang 2009 ve CT trong diem 5nam_pvhung.skhdt 20117113152041 Danh muc cong trinh trong diem" xfId="84" xr:uid="{00000000-0005-0000-0000-000047000000}"/>
    <cellStyle name="1_BC 8 thang 2009 ve CT trong diem 5nam_pvhung.skhdt 20117113152041 Danh muc cong trinh trong diem_KH 2013_KKT_Phuluc(sửa lần cuối)" xfId="85" xr:uid="{00000000-0005-0000-0000-000048000000}"/>
    <cellStyle name="1_BC 8 thang 2009 ve CT trong diem 5nam_phu luc 6 thang gui bo" xfId="72" xr:uid="{00000000-0005-0000-0000-000049000000}"/>
    <cellStyle name="1_BC 8 thang 2009 ve CT trong diem 5nam_Phu luc BC KTXH" xfId="73" xr:uid="{00000000-0005-0000-0000-00004A000000}"/>
    <cellStyle name="1_BC 8 thang 2009 ve CT trong diem 5nam_Phu vuc LV bo" xfId="74" xr:uid="{00000000-0005-0000-0000-00004B000000}"/>
    <cellStyle name="1_BC 8 thang 2009 ve CT trong diem 5nam_Phu vuc LV bo_BC cong trinh trong diem" xfId="75" xr:uid="{00000000-0005-0000-0000-00004C000000}"/>
    <cellStyle name="1_BC 8 thang 2009 ve CT trong diem 5nam_Phu vuc LV bo_BC cong trinh trong diem_Bieu 6 thang nam 2012 (binh)" xfId="76" xr:uid="{00000000-0005-0000-0000-00004D000000}"/>
    <cellStyle name="1_BC 8 thang 2009 ve CT trong diem 5nam_Phu vuc LV bo_Danh muc cong trinh trong diem (04.5.12) (1)" xfId="77" xr:uid="{00000000-0005-0000-0000-00004E000000}"/>
    <cellStyle name="1_BC 8 thang 2009 ve CT trong diem 5nam_Phu vuc LV bo_Danh muc cong trinh trong diem (15.8.11)" xfId="78" xr:uid="{00000000-0005-0000-0000-00004F000000}"/>
    <cellStyle name="1_BC 8 thang 2009 ve CT trong diem 5nam_Phu vuc LV bo_Danh muc cong trinh trong diem (25.5.12)" xfId="79" xr:uid="{00000000-0005-0000-0000-000050000000}"/>
    <cellStyle name="1_BC 8 thang 2009 ve CT trong diem 5nam_Phu vuc LV bo_Danh muc cong trinh trong diem (25.9.11)" xfId="80" xr:uid="{00000000-0005-0000-0000-000051000000}"/>
    <cellStyle name="1_BC 8 thang 2009 ve CT trong diem 5nam_Phu vuc LV bo_Danh muc cong trinh trong diem (31.8.11)" xfId="81" xr:uid="{00000000-0005-0000-0000-000052000000}"/>
    <cellStyle name="1_BC 8 thang 2009 ve CT trong diem 5nam_Phu vuc LV bo_pvhung.skhdt 20117113152041 Danh muc cong trinh trong diem" xfId="82" xr:uid="{00000000-0005-0000-0000-000053000000}"/>
    <cellStyle name="1_BC 8 thang 2009 ve CT trong diem 5nam_Phu vuc LV bo_Worksheet in C: Users Administrator AppData Roaming eOffice TMP12345S BC cong trinh trong diem 2011-2015 den thang 8-2012" xfId="83" xr:uid="{00000000-0005-0000-0000-000054000000}"/>
    <cellStyle name="1_BC 8 thang 2009 ve CT trong diem 5nam_Tong hop so lieu" xfId="86" xr:uid="{00000000-0005-0000-0000-000055000000}"/>
    <cellStyle name="1_BC 8 thang 2009 ve CT trong diem 5nam_Tong hop so lieu_BC cong trinh trong diem" xfId="87" xr:uid="{00000000-0005-0000-0000-000056000000}"/>
    <cellStyle name="1_BC 8 thang 2009 ve CT trong diem 5nam_Tong hop so lieu_BC cong trinh trong diem_Bieu 6 thang nam 2012 (binh)" xfId="88" xr:uid="{00000000-0005-0000-0000-000057000000}"/>
    <cellStyle name="1_BC 8 thang 2009 ve CT trong diem 5nam_Tong hop so lieu_Danh muc cong trinh trong diem (04.5.12) (1)" xfId="89" xr:uid="{00000000-0005-0000-0000-000058000000}"/>
    <cellStyle name="1_BC 8 thang 2009 ve CT trong diem 5nam_Tong hop so lieu_Danh muc cong trinh trong diem (15.8.11)" xfId="90" xr:uid="{00000000-0005-0000-0000-000059000000}"/>
    <cellStyle name="1_BC 8 thang 2009 ve CT trong diem 5nam_Tong hop so lieu_Danh muc cong trinh trong diem (25.5.12)" xfId="91" xr:uid="{00000000-0005-0000-0000-00005A000000}"/>
    <cellStyle name="1_BC 8 thang 2009 ve CT trong diem 5nam_Tong hop so lieu_Danh muc cong trinh trong diem (25.9.11)" xfId="92" xr:uid="{00000000-0005-0000-0000-00005B000000}"/>
    <cellStyle name="1_BC 8 thang 2009 ve CT trong diem 5nam_Tong hop so lieu_Danh muc cong trinh trong diem (31.8.11)" xfId="93" xr:uid="{00000000-0005-0000-0000-00005C000000}"/>
    <cellStyle name="1_BC 8 thang 2009 ve CT trong diem 5nam_Tong hop so lieu_pvhung.skhdt 20117113152041 Danh muc cong trinh trong diem" xfId="94" xr:uid="{00000000-0005-0000-0000-00005D000000}"/>
    <cellStyle name="1_BC 8 thang 2009 ve CT trong diem 5nam_Tong hop so lieu_Worksheet in C: Users Administrator AppData Roaming eOffice TMP12345S BC cong trinh trong diem 2011-2015 den thang 8-2012" xfId="95" xr:uid="{00000000-0005-0000-0000-00005E000000}"/>
    <cellStyle name="1_BC 8 thang 2009 ve CT trong diem 5nam_Worksheet in C: Users Administrator AppData Roaming eOffice TMP12345S BC cong trinh trong diem 2011-2015 den thang 8-2012" xfId="96" xr:uid="{00000000-0005-0000-0000-00005F000000}"/>
    <cellStyle name="1_BC cong trinh trong diem" xfId="97" xr:uid="{00000000-0005-0000-0000-000060000000}"/>
    <cellStyle name="1_BC cong trinh trong diem_Bieu 6 thang nam 2012 (binh)" xfId="98" xr:uid="{00000000-0005-0000-0000-000061000000}"/>
    <cellStyle name="1_BC cong trinh trong diem_KH 2013_KKT_Phuluc(sửa lần cuối)" xfId="99" xr:uid="{00000000-0005-0000-0000-000062000000}"/>
    <cellStyle name="1_BC nam 2007 (UB)" xfId="100" xr:uid="{00000000-0005-0000-0000-000063000000}"/>
    <cellStyle name="1_BC nam 2007 (UB) 2" xfId="101" xr:uid="{00000000-0005-0000-0000-000064000000}"/>
    <cellStyle name="1_BC nam 2007 (UB)_1 Bieu 6 thang nam 2011" xfId="102" xr:uid="{00000000-0005-0000-0000-000065000000}"/>
    <cellStyle name="1_BC nam 2007 (UB)_1 Bieu 6 thang nam 2011_KH 2013_KKT_Phuluc(sửa lần cuối)" xfId="103" xr:uid="{00000000-0005-0000-0000-000066000000}"/>
    <cellStyle name="1_BC nam 2007 (UB)_Bao cao doan cong tac cua Bo thang 4-2010" xfId="104" xr:uid="{00000000-0005-0000-0000-000067000000}"/>
    <cellStyle name="1_BC nam 2007 (UB)_Bao cao tinh hinh thuc hien KH 2009 den 31-01-10" xfId="105" xr:uid="{00000000-0005-0000-0000-000068000000}"/>
    <cellStyle name="1_BC nam 2007 (UB)_Bao cao tinh hinh thuc hien KH 2009 den 31-01-10_KH 2013_KKT_Phuluc(sửa lần cuối)" xfId="106" xr:uid="{00000000-0005-0000-0000-000069000000}"/>
    <cellStyle name="1_BC nam 2007 (UB)_BC cong trinh trong diem" xfId="107" xr:uid="{00000000-0005-0000-0000-00006A000000}"/>
    <cellStyle name="1_BC nam 2007 (UB)_BC cong trinh trong diem_Bieu 6 thang nam 2012 (binh)" xfId="108" xr:uid="{00000000-0005-0000-0000-00006B000000}"/>
    <cellStyle name="1_BC nam 2007 (UB)_BC cong trinh trong diem_KH 2013_KKT_Phuluc(sửa lần cuối)" xfId="109" xr:uid="{00000000-0005-0000-0000-00006C000000}"/>
    <cellStyle name="1_BC nam 2007 (UB)_Bieu 01 UB(hung)" xfId="110" xr:uid="{00000000-0005-0000-0000-00006D000000}"/>
    <cellStyle name="1_BC nam 2007 (UB)_Bieu chi tieu NQ-HDNDT" xfId="111" xr:uid="{00000000-0005-0000-0000-00006E000000}"/>
    <cellStyle name="1_BC nam 2007 (UB)_Bieu mau KH 2013 (dia phuong)" xfId="112" xr:uid="{00000000-0005-0000-0000-00006F000000}"/>
    <cellStyle name="1_BC nam 2007 (UB)_Book1" xfId="113" xr:uid="{00000000-0005-0000-0000-000070000000}"/>
    <cellStyle name="1_BC nam 2007 (UB)_Chi tieu 5 nam" xfId="114" xr:uid="{00000000-0005-0000-0000-000071000000}"/>
    <cellStyle name="1_BC nam 2007 (UB)_Chi tieu 5 nam_BC cong trinh trong diem" xfId="115" xr:uid="{00000000-0005-0000-0000-000072000000}"/>
    <cellStyle name="1_BC nam 2007 (UB)_Chi tieu 5 nam_BC cong trinh trong diem_Bieu 6 thang nam 2012 (binh)" xfId="116" xr:uid="{00000000-0005-0000-0000-000073000000}"/>
    <cellStyle name="1_BC nam 2007 (UB)_Chi tieu 5 nam_Danh muc cong trinh trong diem (04.5.12) (1)" xfId="117" xr:uid="{00000000-0005-0000-0000-000074000000}"/>
    <cellStyle name="1_BC nam 2007 (UB)_Chi tieu 5 nam_Danh muc cong trinh trong diem (15.8.11)" xfId="118" xr:uid="{00000000-0005-0000-0000-000075000000}"/>
    <cellStyle name="1_BC nam 2007 (UB)_Chi tieu 5 nam_Danh muc cong trinh trong diem (25.5.12)" xfId="119" xr:uid="{00000000-0005-0000-0000-000076000000}"/>
    <cellStyle name="1_BC nam 2007 (UB)_Chi tieu 5 nam_Danh muc cong trinh trong diem (25.9.11)" xfId="120" xr:uid="{00000000-0005-0000-0000-000077000000}"/>
    <cellStyle name="1_BC nam 2007 (UB)_Chi tieu 5 nam_Danh muc cong trinh trong diem (31.8.11)" xfId="121" xr:uid="{00000000-0005-0000-0000-000078000000}"/>
    <cellStyle name="1_BC nam 2007 (UB)_Chi tieu 5 nam_pvhung.skhdt 20117113152041 Danh muc cong trinh trong diem" xfId="122" xr:uid="{00000000-0005-0000-0000-000079000000}"/>
    <cellStyle name="1_BC nam 2007 (UB)_Chi tieu 5 nam_Worksheet in C: Users Administrator AppData Roaming eOffice TMP12345S BC cong trinh trong diem 2011-2015 den thang 8-2012" xfId="123" xr:uid="{00000000-0005-0000-0000-00007A000000}"/>
    <cellStyle name="1_BC nam 2007 (UB)_Danh muc cong trinh trong diem (04.5.12) (1)" xfId="124" xr:uid="{00000000-0005-0000-0000-00007B000000}"/>
    <cellStyle name="1_BC nam 2007 (UB)_Danh muc cong trinh trong diem (15.8.11)" xfId="125" xr:uid="{00000000-0005-0000-0000-00007C000000}"/>
    <cellStyle name="1_BC nam 2007 (UB)_Danh muc cong trinh trong diem (25.5.12)" xfId="126" xr:uid="{00000000-0005-0000-0000-00007D000000}"/>
    <cellStyle name="1_BC nam 2007 (UB)_Danh muc cong trinh trong diem (25.9.11)" xfId="127" xr:uid="{00000000-0005-0000-0000-00007E000000}"/>
    <cellStyle name="1_BC nam 2007 (UB)_Danh muc cong trinh trong diem (31.8.11)" xfId="128" xr:uid="{00000000-0005-0000-0000-00007F000000}"/>
    <cellStyle name="1_BC nam 2007 (UB)_DK bo tri lai (chinh thuc)" xfId="129" xr:uid="{00000000-0005-0000-0000-000080000000}"/>
    <cellStyle name="1_BC nam 2007 (UB)_Ke hoach 2010 (theo doi)" xfId="130" xr:uid="{00000000-0005-0000-0000-000081000000}"/>
    <cellStyle name="1_BC nam 2007 (UB)_Ke hoach 2012" xfId="131" xr:uid="{00000000-0005-0000-0000-000082000000}"/>
    <cellStyle name="1_BC nam 2007 (UB)_KTXH (02)" xfId="133" xr:uid="{00000000-0005-0000-0000-000083000000}"/>
    <cellStyle name="1_BC nam 2007 (UB)_KH 2013_KKT_Phuluc(sửa lần cuối)" xfId="132" xr:uid="{00000000-0005-0000-0000-000084000000}"/>
    <cellStyle name="1_BC nam 2007 (UB)_pvhung.skhdt 20117113152041 Danh muc cong trinh trong diem" xfId="136" xr:uid="{00000000-0005-0000-0000-000085000000}"/>
    <cellStyle name="1_BC nam 2007 (UB)_pvhung.skhdt 20117113152041 Danh muc cong trinh trong diem_KH 2013_KKT_Phuluc(sửa lần cuối)" xfId="137" xr:uid="{00000000-0005-0000-0000-000086000000}"/>
    <cellStyle name="1_BC nam 2007 (UB)_phu luc 6 thang gui bo" xfId="134" xr:uid="{00000000-0005-0000-0000-000087000000}"/>
    <cellStyle name="1_BC nam 2007 (UB)_Phu luc BC KTXH" xfId="135" xr:uid="{00000000-0005-0000-0000-000088000000}"/>
    <cellStyle name="1_BC nam 2007 (UB)_Tong hop so lieu" xfId="138" xr:uid="{00000000-0005-0000-0000-000089000000}"/>
    <cellStyle name="1_BC nam 2007 (UB)_Tong hop so lieu_BC cong trinh trong diem" xfId="139" xr:uid="{00000000-0005-0000-0000-00008A000000}"/>
    <cellStyle name="1_BC nam 2007 (UB)_Tong hop so lieu_BC cong trinh trong diem_Bieu 6 thang nam 2012 (binh)" xfId="140" xr:uid="{00000000-0005-0000-0000-00008B000000}"/>
    <cellStyle name="1_BC nam 2007 (UB)_Tong hop so lieu_Danh muc cong trinh trong diem (04.5.12) (1)" xfId="141" xr:uid="{00000000-0005-0000-0000-00008C000000}"/>
    <cellStyle name="1_BC nam 2007 (UB)_Tong hop so lieu_Danh muc cong trinh trong diem (15.8.11)" xfId="142" xr:uid="{00000000-0005-0000-0000-00008D000000}"/>
    <cellStyle name="1_BC nam 2007 (UB)_Tong hop so lieu_Danh muc cong trinh trong diem (25.5.12)" xfId="143" xr:uid="{00000000-0005-0000-0000-00008E000000}"/>
    <cellStyle name="1_BC nam 2007 (UB)_Tong hop so lieu_Danh muc cong trinh trong diem (25.9.11)" xfId="144" xr:uid="{00000000-0005-0000-0000-00008F000000}"/>
    <cellStyle name="1_BC nam 2007 (UB)_Tong hop so lieu_Danh muc cong trinh trong diem (31.8.11)" xfId="145" xr:uid="{00000000-0005-0000-0000-000090000000}"/>
    <cellStyle name="1_BC nam 2007 (UB)_Tong hop so lieu_pvhung.skhdt 20117113152041 Danh muc cong trinh trong diem" xfId="146" xr:uid="{00000000-0005-0000-0000-000091000000}"/>
    <cellStyle name="1_BC nam 2007 (UB)_Tong hop so lieu_Worksheet in C: Users Administrator AppData Roaming eOffice TMP12345S BC cong trinh trong diem 2011-2015 den thang 8-2012" xfId="147" xr:uid="{00000000-0005-0000-0000-000092000000}"/>
    <cellStyle name="1_BC nam 2007 (UB)_Tong hop theo doi von TPCP (BC)" xfId="148" xr:uid="{00000000-0005-0000-0000-000093000000}"/>
    <cellStyle name="1_BC nam 2007 (UB)_Worksheet in C: Users Administrator AppData Roaming eOffice TMP12345S BC cong trinh trong diem 2011-2015 den thang 8-2012" xfId="149" xr:uid="{00000000-0005-0000-0000-000094000000}"/>
    <cellStyle name="1_BC TAI CHINH" xfId="150" xr:uid="{00000000-0005-0000-0000-000095000000}"/>
    <cellStyle name="1_Bieu 01 UB(hung)" xfId="151" xr:uid="{00000000-0005-0000-0000-000096000000}"/>
    <cellStyle name="1_Bieu chi tieu NQ-HDNDT" xfId="152" xr:uid="{00000000-0005-0000-0000-000097000000}"/>
    <cellStyle name="1_Bieu mau KH 2013 (dia phuong)" xfId="153" xr:uid="{00000000-0005-0000-0000-000098000000}"/>
    <cellStyle name="1_Bieu1" xfId="154" xr:uid="{00000000-0005-0000-0000-000099000000}"/>
    <cellStyle name="1_Book1" xfId="155" xr:uid="{00000000-0005-0000-0000-00009A000000}"/>
    <cellStyle name="1_Book1 2" xfId="156" xr:uid="{00000000-0005-0000-0000-00009B000000}"/>
    <cellStyle name="1_Book1_1" xfId="157" xr:uid="{00000000-0005-0000-0000-00009C000000}"/>
    <cellStyle name="1_Book1_1 Bieu 6 thang nam 2011" xfId="158" xr:uid="{00000000-0005-0000-0000-00009D000000}"/>
    <cellStyle name="1_Book1_1 Bieu 6 thang nam 2011_KH 2013_KKT_Phuluc(sửa lần cuối)" xfId="159" xr:uid="{00000000-0005-0000-0000-00009E000000}"/>
    <cellStyle name="1_Book1_1_Bao cao tinh hinh thuc hien KH 2009 den 31-01-10" xfId="160" xr:uid="{00000000-0005-0000-0000-00009F000000}"/>
    <cellStyle name="1_Book1_1_Bao cao tinh hinh thuc hien KH 2009 den 31-01-10_KH 2013_KKT_Phuluc(sửa lần cuối)" xfId="161" xr:uid="{00000000-0005-0000-0000-0000A0000000}"/>
    <cellStyle name="1_Book1_1_Book1" xfId="162" xr:uid="{00000000-0005-0000-0000-0000A1000000}"/>
    <cellStyle name="1_Book1_1_Tong hop theo doi von TPCP (BC)" xfId="163" xr:uid="{00000000-0005-0000-0000-0000A2000000}"/>
    <cellStyle name="1_Book1_2" xfId="164" xr:uid="{00000000-0005-0000-0000-0000A3000000}"/>
    <cellStyle name="1_Book1_Bao cao doan cong tac cua Bo thang 4-2010" xfId="165" xr:uid="{00000000-0005-0000-0000-0000A4000000}"/>
    <cellStyle name="1_Book1_Bao cao tinh hinh thuc hien KH 2009 den 31-01-10" xfId="166" xr:uid="{00000000-0005-0000-0000-0000A5000000}"/>
    <cellStyle name="1_Book1_Bao cao tinh hinh thuc hien KH 2009 den 31-01-10_KH 2013_KKT_Phuluc(sửa lần cuối)" xfId="167" xr:uid="{00000000-0005-0000-0000-0000A6000000}"/>
    <cellStyle name="1_Book1_BC cong trinh trong diem" xfId="168" xr:uid="{00000000-0005-0000-0000-0000A7000000}"/>
    <cellStyle name="1_Book1_BC cong trinh trong diem_Bieu 6 thang nam 2012 (binh)" xfId="169" xr:uid="{00000000-0005-0000-0000-0000A8000000}"/>
    <cellStyle name="1_Book1_BC cong trinh trong diem_KH 2013_KKT_Phuluc(sửa lần cuối)" xfId="170" xr:uid="{00000000-0005-0000-0000-0000A9000000}"/>
    <cellStyle name="1_Book1_Bieu 01 UB(hung)" xfId="171" xr:uid="{00000000-0005-0000-0000-0000AA000000}"/>
    <cellStyle name="1_Book1_Bieu chi tieu NQ-HDNDT" xfId="172" xr:uid="{00000000-0005-0000-0000-0000AB000000}"/>
    <cellStyle name="1_Book1_Bieu mau KH 2013 (dia phuong)" xfId="173" xr:uid="{00000000-0005-0000-0000-0000AC000000}"/>
    <cellStyle name="1_Book1_BL vu" xfId="174" xr:uid="{00000000-0005-0000-0000-0000AD000000}"/>
    <cellStyle name="1_Book1_BL vu_Bao cao tinh hinh thuc hien KH 2009 den 31-01-10" xfId="175" xr:uid="{00000000-0005-0000-0000-0000AE000000}"/>
    <cellStyle name="1_Book1_Book1" xfId="176" xr:uid="{00000000-0005-0000-0000-0000AF000000}"/>
    <cellStyle name="1_Book1_Book1_1" xfId="177" xr:uid="{00000000-0005-0000-0000-0000B0000000}"/>
    <cellStyle name="1_Book1_Book1_Bao cao tinh hinh thuc hien KH 2009 den 31-01-10" xfId="178" xr:uid="{00000000-0005-0000-0000-0000B1000000}"/>
    <cellStyle name="1_Book1_Book1_Bao cao tinh hinh thuc hien KH 2009 den 31-01-10_KH 2013_KKT_Phuluc(sửa lần cuối)" xfId="179" xr:uid="{00000000-0005-0000-0000-0000B2000000}"/>
    <cellStyle name="1_Book1_Book1_Book1" xfId="180" xr:uid="{00000000-0005-0000-0000-0000B3000000}"/>
    <cellStyle name="1_Book1_Book1_Tong hop theo doi von TPCP (BC)" xfId="181" xr:uid="{00000000-0005-0000-0000-0000B4000000}"/>
    <cellStyle name="1_Book1_Chi tieu 5 nam" xfId="182" xr:uid="{00000000-0005-0000-0000-0000B5000000}"/>
    <cellStyle name="1_Book1_Chi tieu 5 nam_BC cong trinh trong diem" xfId="183" xr:uid="{00000000-0005-0000-0000-0000B6000000}"/>
    <cellStyle name="1_Book1_Chi tieu 5 nam_BC cong trinh trong diem_Bieu 6 thang nam 2012 (binh)" xfId="184" xr:uid="{00000000-0005-0000-0000-0000B7000000}"/>
    <cellStyle name="1_Book1_Chi tieu 5 nam_Danh muc cong trinh trong diem (04.5.12) (1)" xfId="185" xr:uid="{00000000-0005-0000-0000-0000B8000000}"/>
    <cellStyle name="1_Book1_Chi tieu 5 nam_Danh muc cong trinh trong diem (15.8.11)" xfId="186" xr:uid="{00000000-0005-0000-0000-0000B9000000}"/>
    <cellStyle name="1_Book1_Chi tieu 5 nam_Danh muc cong trinh trong diem (25.5.12)" xfId="187" xr:uid="{00000000-0005-0000-0000-0000BA000000}"/>
    <cellStyle name="1_Book1_Chi tieu 5 nam_Danh muc cong trinh trong diem (25.9.11)" xfId="188" xr:uid="{00000000-0005-0000-0000-0000BB000000}"/>
    <cellStyle name="1_Book1_Chi tieu 5 nam_Danh muc cong trinh trong diem (31.8.11)" xfId="189" xr:uid="{00000000-0005-0000-0000-0000BC000000}"/>
    <cellStyle name="1_Book1_Chi tieu 5 nam_pvhung.skhdt 20117113152041 Danh muc cong trinh trong diem" xfId="190" xr:uid="{00000000-0005-0000-0000-0000BD000000}"/>
    <cellStyle name="1_Book1_Chi tieu 5 nam_Worksheet in C: Users Administrator AppData Roaming eOffice TMP12345S BC cong trinh trong diem 2011-2015 den thang 8-2012" xfId="191" xr:uid="{00000000-0005-0000-0000-0000BE000000}"/>
    <cellStyle name="1_Book1_Danh muc cong trinh trong diem (04.5.12) (1)" xfId="192" xr:uid="{00000000-0005-0000-0000-0000BF000000}"/>
    <cellStyle name="1_Book1_Danh muc cong trinh trong diem (15.8.11)" xfId="193" xr:uid="{00000000-0005-0000-0000-0000C0000000}"/>
    <cellStyle name="1_Book1_Danh muc cong trinh trong diem (25.5.12)" xfId="194" xr:uid="{00000000-0005-0000-0000-0000C1000000}"/>
    <cellStyle name="1_Book1_Danh muc cong trinh trong diem (25.9.11)" xfId="195" xr:uid="{00000000-0005-0000-0000-0000C2000000}"/>
    <cellStyle name="1_Book1_Danh muc cong trinh trong diem (31.8.11)" xfId="196" xr:uid="{00000000-0005-0000-0000-0000C3000000}"/>
    <cellStyle name="1_Book1_DK bo tri lai (chinh thuc)" xfId="197" xr:uid="{00000000-0005-0000-0000-0000C4000000}"/>
    <cellStyle name="1_Book1_Ke hoach 2010 (theo doi)" xfId="198" xr:uid="{00000000-0005-0000-0000-0000C5000000}"/>
    <cellStyle name="1_Book1_Ke hoach 2012" xfId="199" xr:uid="{00000000-0005-0000-0000-0000C6000000}"/>
    <cellStyle name="1_Book1_KTXH (02)" xfId="201" xr:uid="{00000000-0005-0000-0000-0000C7000000}"/>
    <cellStyle name="1_Book1_KH 2013_KKT_Phuluc(sửa lần cuối)" xfId="200" xr:uid="{00000000-0005-0000-0000-0000C8000000}"/>
    <cellStyle name="1_Book1_pvhung.skhdt 20117113152041 Danh muc cong trinh trong diem" xfId="204" xr:uid="{00000000-0005-0000-0000-0000C9000000}"/>
    <cellStyle name="1_Book1_pvhung.skhdt 20117113152041 Danh muc cong trinh trong diem_KH 2013_KKT_Phuluc(sửa lần cuối)" xfId="205" xr:uid="{00000000-0005-0000-0000-0000CA000000}"/>
    <cellStyle name="1_Book1_phu luc 6 thang gui bo" xfId="202" xr:uid="{00000000-0005-0000-0000-0000CB000000}"/>
    <cellStyle name="1_Book1_Phu luc BC KTXH" xfId="203" xr:uid="{00000000-0005-0000-0000-0000CC000000}"/>
    <cellStyle name="1_Book1_Tong hop so lieu" xfId="206" xr:uid="{00000000-0005-0000-0000-0000CD000000}"/>
    <cellStyle name="1_Book1_Tong hop so lieu_BC cong trinh trong diem" xfId="207" xr:uid="{00000000-0005-0000-0000-0000CE000000}"/>
    <cellStyle name="1_Book1_Tong hop so lieu_BC cong trinh trong diem_Bieu 6 thang nam 2012 (binh)" xfId="208" xr:uid="{00000000-0005-0000-0000-0000CF000000}"/>
    <cellStyle name="1_Book1_Tong hop so lieu_Danh muc cong trinh trong diem (04.5.12) (1)" xfId="209" xr:uid="{00000000-0005-0000-0000-0000D0000000}"/>
    <cellStyle name="1_Book1_Tong hop so lieu_Danh muc cong trinh trong diem (15.8.11)" xfId="210" xr:uid="{00000000-0005-0000-0000-0000D1000000}"/>
    <cellStyle name="1_Book1_Tong hop so lieu_Danh muc cong trinh trong diem (25.5.12)" xfId="211" xr:uid="{00000000-0005-0000-0000-0000D2000000}"/>
    <cellStyle name="1_Book1_Tong hop so lieu_Danh muc cong trinh trong diem (25.9.11)" xfId="212" xr:uid="{00000000-0005-0000-0000-0000D3000000}"/>
    <cellStyle name="1_Book1_Tong hop so lieu_Danh muc cong trinh trong diem (31.8.11)" xfId="213" xr:uid="{00000000-0005-0000-0000-0000D4000000}"/>
    <cellStyle name="1_Book1_Tong hop so lieu_pvhung.skhdt 20117113152041 Danh muc cong trinh trong diem" xfId="214" xr:uid="{00000000-0005-0000-0000-0000D5000000}"/>
    <cellStyle name="1_Book1_Tong hop so lieu_Worksheet in C: Users Administrator AppData Roaming eOffice TMP12345S BC cong trinh trong diem 2011-2015 den thang 8-2012" xfId="215" xr:uid="{00000000-0005-0000-0000-0000D6000000}"/>
    <cellStyle name="1_Book1_Tong hop theo doi von TPCP (BC)" xfId="216" xr:uid="{00000000-0005-0000-0000-0000D7000000}"/>
    <cellStyle name="1_Book1_Worksheet in C: Users Administrator AppData Roaming eOffice TMP12345S BC cong trinh trong diem 2011-2015 den thang 8-2012" xfId="217" xr:uid="{00000000-0005-0000-0000-0000D8000000}"/>
    <cellStyle name="1_Book2" xfId="218" xr:uid="{00000000-0005-0000-0000-0000D9000000}"/>
    <cellStyle name="1_Book2 2" xfId="219" xr:uid="{00000000-0005-0000-0000-0000DA000000}"/>
    <cellStyle name="1_Book2_1 Bieu 6 thang nam 2011" xfId="220" xr:uid="{00000000-0005-0000-0000-0000DB000000}"/>
    <cellStyle name="1_Book2_1 Bieu 6 thang nam 2011_KH 2013_KKT_Phuluc(sửa lần cuối)" xfId="221" xr:uid="{00000000-0005-0000-0000-0000DC000000}"/>
    <cellStyle name="1_Book2_Bao cao doan cong tac cua Bo thang 4-2010" xfId="222" xr:uid="{00000000-0005-0000-0000-0000DD000000}"/>
    <cellStyle name="1_Book2_Bao cao tinh hinh thuc hien KH 2009 den 31-01-10" xfId="223" xr:uid="{00000000-0005-0000-0000-0000DE000000}"/>
    <cellStyle name="1_Book2_Bao cao tinh hinh thuc hien KH 2009 den 31-01-10_KH 2013_KKT_Phuluc(sửa lần cuối)" xfId="224" xr:uid="{00000000-0005-0000-0000-0000DF000000}"/>
    <cellStyle name="1_Book2_BC cong trinh trong diem" xfId="225" xr:uid="{00000000-0005-0000-0000-0000E0000000}"/>
    <cellStyle name="1_Book2_BC cong trinh trong diem_Bieu 6 thang nam 2012 (binh)" xfId="226" xr:uid="{00000000-0005-0000-0000-0000E1000000}"/>
    <cellStyle name="1_Book2_BC cong trinh trong diem_KH 2013_KKT_Phuluc(sửa lần cuối)" xfId="227" xr:uid="{00000000-0005-0000-0000-0000E2000000}"/>
    <cellStyle name="1_Book2_Bieu 01 UB(hung)" xfId="228" xr:uid="{00000000-0005-0000-0000-0000E3000000}"/>
    <cellStyle name="1_Book2_Bieu chi tieu NQ-HDNDT" xfId="229" xr:uid="{00000000-0005-0000-0000-0000E4000000}"/>
    <cellStyle name="1_Book2_Bieu mau KH 2013 (dia phuong)" xfId="230" xr:uid="{00000000-0005-0000-0000-0000E5000000}"/>
    <cellStyle name="1_Book2_Book1" xfId="231" xr:uid="{00000000-0005-0000-0000-0000E6000000}"/>
    <cellStyle name="1_Book2_Chi tieu 5 nam" xfId="232" xr:uid="{00000000-0005-0000-0000-0000E7000000}"/>
    <cellStyle name="1_Book2_Chi tieu 5 nam_BC cong trinh trong diem" xfId="233" xr:uid="{00000000-0005-0000-0000-0000E8000000}"/>
    <cellStyle name="1_Book2_Chi tieu 5 nam_BC cong trinh trong diem_Bieu 6 thang nam 2012 (binh)" xfId="234" xr:uid="{00000000-0005-0000-0000-0000E9000000}"/>
    <cellStyle name="1_Book2_Chi tieu 5 nam_Danh muc cong trinh trong diem (04.5.12) (1)" xfId="235" xr:uid="{00000000-0005-0000-0000-0000EA000000}"/>
    <cellStyle name="1_Book2_Chi tieu 5 nam_Danh muc cong trinh trong diem (15.8.11)" xfId="236" xr:uid="{00000000-0005-0000-0000-0000EB000000}"/>
    <cellStyle name="1_Book2_Chi tieu 5 nam_Danh muc cong trinh trong diem (25.5.12)" xfId="237" xr:uid="{00000000-0005-0000-0000-0000EC000000}"/>
    <cellStyle name="1_Book2_Chi tieu 5 nam_Danh muc cong trinh trong diem (25.9.11)" xfId="238" xr:uid="{00000000-0005-0000-0000-0000ED000000}"/>
    <cellStyle name="1_Book2_Chi tieu 5 nam_Danh muc cong trinh trong diem (31.8.11)" xfId="239" xr:uid="{00000000-0005-0000-0000-0000EE000000}"/>
    <cellStyle name="1_Book2_Chi tieu 5 nam_pvhung.skhdt 20117113152041 Danh muc cong trinh trong diem" xfId="240" xr:uid="{00000000-0005-0000-0000-0000EF000000}"/>
    <cellStyle name="1_Book2_Chi tieu 5 nam_Worksheet in C: Users Administrator AppData Roaming eOffice TMP12345S BC cong trinh trong diem 2011-2015 den thang 8-2012" xfId="241" xr:uid="{00000000-0005-0000-0000-0000F0000000}"/>
    <cellStyle name="1_Book2_Danh muc cong trinh trong diem (04.5.12) (1)" xfId="242" xr:uid="{00000000-0005-0000-0000-0000F1000000}"/>
    <cellStyle name="1_Book2_Danh muc cong trinh trong diem (15.8.11)" xfId="243" xr:uid="{00000000-0005-0000-0000-0000F2000000}"/>
    <cellStyle name="1_Book2_Danh muc cong trinh trong diem (25.5.12)" xfId="244" xr:uid="{00000000-0005-0000-0000-0000F3000000}"/>
    <cellStyle name="1_Book2_Danh muc cong trinh trong diem (25.9.11)" xfId="245" xr:uid="{00000000-0005-0000-0000-0000F4000000}"/>
    <cellStyle name="1_Book2_Danh muc cong trinh trong diem (31.8.11)" xfId="246" xr:uid="{00000000-0005-0000-0000-0000F5000000}"/>
    <cellStyle name="1_Book2_DK bo tri lai (chinh thuc)" xfId="247" xr:uid="{00000000-0005-0000-0000-0000F6000000}"/>
    <cellStyle name="1_Book2_Ke hoach 2010 (theo doi)" xfId="248" xr:uid="{00000000-0005-0000-0000-0000F7000000}"/>
    <cellStyle name="1_Book2_Ke hoach 2012" xfId="249" xr:uid="{00000000-0005-0000-0000-0000F8000000}"/>
    <cellStyle name="1_Book2_KTXH (02)" xfId="251" xr:uid="{00000000-0005-0000-0000-0000F9000000}"/>
    <cellStyle name="1_Book2_KH 2013_KKT_Phuluc(sửa lần cuối)" xfId="250" xr:uid="{00000000-0005-0000-0000-0000FA000000}"/>
    <cellStyle name="1_Book2_pvhung.skhdt 20117113152041 Danh muc cong trinh trong diem" xfId="254" xr:uid="{00000000-0005-0000-0000-0000FB000000}"/>
    <cellStyle name="1_Book2_pvhung.skhdt 20117113152041 Danh muc cong trinh trong diem_KH 2013_KKT_Phuluc(sửa lần cuối)" xfId="255" xr:uid="{00000000-0005-0000-0000-0000FC000000}"/>
    <cellStyle name="1_Book2_phu luc 6 thang gui bo" xfId="252" xr:uid="{00000000-0005-0000-0000-0000FD000000}"/>
    <cellStyle name="1_Book2_Phu luc BC KTXH" xfId="253" xr:uid="{00000000-0005-0000-0000-0000FE000000}"/>
    <cellStyle name="1_Book2_Tong hop so lieu" xfId="256" xr:uid="{00000000-0005-0000-0000-0000FF000000}"/>
    <cellStyle name="1_Book2_Tong hop so lieu_BC cong trinh trong diem" xfId="257" xr:uid="{00000000-0005-0000-0000-000000010000}"/>
    <cellStyle name="1_Book2_Tong hop so lieu_BC cong trinh trong diem_Bieu 6 thang nam 2012 (binh)" xfId="258" xr:uid="{00000000-0005-0000-0000-000001010000}"/>
    <cellStyle name="1_Book2_Tong hop so lieu_Danh muc cong trinh trong diem (04.5.12) (1)" xfId="259" xr:uid="{00000000-0005-0000-0000-000002010000}"/>
    <cellStyle name="1_Book2_Tong hop so lieu_Danh muc cong trinh trong diem (15.8.11)" xfId="260" xr:uid="{00000000-0005-0000-0000-000003010000}"/>
    <cellStyle name="1_Book2_Tong hop so lieu_Danh muc cong trinh trong diem (25.5.12)" xfId="261" xr:uid="{00000000-0005-0000-0000-000004010000}"/>
    <cellStyle name="1_Book2_Tong hop so lieu_Danh muc cong trinh trong diem (25.9.11)" xfId="262" xr:uid="{00000000-0005-0000-0000-000005010000}"/>
    <cellStyle name="1_Book2_Tong hop so lieu_Danh muc cong trinh trong diem (31.8.11)" xfId="263" xr:uid="{00000000-0005-0000-0000-000006010000}"/>
    <cellStyle name="1_Book2_Tong hop so lieu_pvhung.skhdt 20117113152041 Danh muc cong trinh trong diem" xfId="264" xr:uid="{00000000-0005-0000-0000-000007010000}"/>
    <cellStyle name="1_Book2_Tong hop so lieu_Worksheet in C: Users Administrator AppData Roaming eOffice TMP12345S BC cong trinh trong diem 2011-2015 den thang 8-2012" xfId="265" xr:uid="{00000000-0005-0000-0000-000008010000}"/>
    <cellStyle name="1_Book2_Tong hop theo doi von TPCP (BC)" xfId="266" xr:uid="{00000000-0005-0000-0000-000009010000}"/>
    <cellStyle name="1_Book2_Worksheet in C: Users Administrator AppData Roaming eOffice TMP12345S BC cong trinh trong diem 2011-2015 den thang 8-2012" xfId="267" xr:uid="{00000000-0005-0000-0000-00000A010000}"/>
    <cellStyle name="1_Co TC 2008" xfId="278" xr:uid="{00000000-0005-0000-0000-00000B010000}"/>
    <cellStyle name="1_Chi tieu 5 nam" xfId="268" xr:uid="{00000000-0005-0000-0000-00000C010000}"/>
    <cellStyle name="1_Chi tieu 5 nam_BC cong trinh trong diem" xfId="269" xr:uid="{00000000-0005-0000-0000-00000D010000}"/>
    <cellStyle name="1_Chi tieu 5 nam_BC cong trinh trong diem_Bieu 6 thang nam 2012 (binh)" xfId="270" xr:uid="{00000000-0005-0000-0000-00000E010000}"/>
    <cellStyle name="1_Chi tieu 5 nam_Danh muc cong trinh trong diem (04.5.12) (1)" xfId="271" xr:uid="{00000000-0005-0000-0000-00000F010000}"/>
    <cellStyle name="1_Chi tieu 5 nam_Danh muc cong trinh trong diem (15.8.11)" xfId="272" xr:uid="{00000000-0005-0000-0000-000010010000}"/>
    <cellStyle name="1_Chi tieu 5 nam_Danh muc cong trinh trong diem (25.5.12)" xfId="273" xr:uid="{00000000-0005-0000-0000-000011010000}"/>
    <cellStyle name="1_Chi tieu 5 nam_Danh muc cong trinh trong diem (25.9.11)" xfId="274" xr:uid="{00000000-0005-0000-0000-000012010000}"/>
    <cellStyle name="1_Chi tieu 5 nam_Danh muc cong trinh trong diem (31.8.11)" xfId="275" xr:uid="{00000000-0005-0000-0000-000013010000}"/>
    <cellStyle name="1_Chi tieu 5 nam_pvhung.skhdt 20117113152041 Danh muc cong trinh trong diem" xfId="276" xr:uid="{00000000-0005-0000-0000-000014010000}"/>
    <cellStyle name="1_Chi tieu 5 nam_Worksheet in C: Users Administrator AppData Roaming eOffice TMP12345S BC cong trinh trong diem 2011-2015 den thang 8-2012" xfId="277" xr:uid="{00000000-0005-0000-0000-000015010000}"/>
    <cellStyle name="1_Danh muc cong trinh trong diem (04.5.12) (1)" xfId="279" xr:uid="{00000000-0005-0000-0000-000016010000}"/>
    <cellStyle name="1_Danh muc cong trinh trong diem (15.8.11)" xfId="280" xr:uid="{00000000-0005-0000-0000-000017010000}"/>
    <cellStyle name="1_Danh muc cong trinh trong diem (25.5.12)" xfId="281" xr:uid="{00000000-0005-0000-0000-000018010000}"/>
    <cellStyle name="1_Danh muc cong trinh trong diem (25.9.11)" xfId="282" xr:uid="{00000000-0005-0000-0000-000019010000}"/>
    <cellStyle name="1_Danh muc cong trinh trong diem (31.8.11)" xfId="283" xr:uid="{00000000-0005-0000-0000-00001A010000}"/>
    <cellStyle name="1_Danh sach gui BC thuc hien KH2009" xfId="284" xr:uid="{00000000-0005-0000-0000-00001B010000}"/>
    <cellStyle name="1_Danh sach gui BC thuc hien KH2009_Bao cao doan cong tac cua Bo thang 4-2010" xfId="285" xr:uid="{00000000-0005-0000-0000-00001C010000}"/>
    <cellStyle name="1_Danh sach gui BC thuc hien KH2009_Bao cao tinh hinh thuc hien KH 2009 den 31-01-10" xfId="286" xr:uid="{00000000-0005-0000-0000-00001D010000}"/>
    <cellStyle name="1_Danh sach gui BC thuc hien KH2009_Bao cao tinh hinh thuc hien KH 2009 den 31-01-10_KH 2013_KKT_Phuluc(sửa lần cuối)" xfId="287" xr:uid="{00000000-0005-0000-0000-00001E010000}"/>
    <cellStyle name="1_Danh sach gui BC thuc hien KH2009_Book1" xfId="288" xr:uid="{00000000-0005-0000-0000-00001F010000}"/>
    <cellStyle name="1_Danh sach gui BC thuc hien KH2009_DK bo tri lai (chinh thuc)" xfId="289" xr:uid="{00000000-0005-0000-0000-000020010000}"/>
    <cellStyle name="1_Danh sach gui BC thuc hien KH2009_Ke hoach 2009 (theo doi) -1" xfId="290" xr:uid="{00000000-0005-0000-0000-000021010000}"/>
    <cellStyle name="1_Danh sach gui BC thuc hien KH2009_Ke hoach 2009 (theo doi) -1_Bao cao tinh hinh thuc hien KH 2009 den 31-01-10" xfId="291" xr:uid="{00000000-0005-0000-0000-000022010000}"/>
    <cellStyle name="1_Danh sach gui BC thuc hien KH2009_Ke hoach 2009 (theo doi) -1_Bao cao tinh hinh thuc hien KH 2009 den 31-01-10_KH 2013_KKT_Phuluc(sửa lần cuối)" xfId="292" xr:uid="{00000000-0005-0000-0000-000023010000}"/>
    <cellStyle name="1_Danh sach gui BC thuc hien KH2009_Ke hoach 2009 (theo doi) -1_Book1" xfId="293" xr:uid="{00000000-0005-0000-0000-000024010000}"/>
    <cellStyle name="1_Danh sach gui BC thuc hien KH2009_Ke hoach 2009 (theo doi) -1_Tong hop theo doi von TPCP (BC)" xfId="294" xr:uid="{00000000-0005-0000-0000-000025010000}"/>
    <cellStyle name="1_Danh sach gui BC thuc hien KH2009_Ke hoach 2010 (theo doi)" xfId="295" xr:uid="{00000000-0005-0000-0000-000026010000}"/>
    <cellStyle name="1_Danh sach gui BC thuc hien KH2009_Tong hop theo doi von TPCP (BC)" xfId="296" xr:uid="{00000000-0005-0000-0000-000027010000}"/>
    <cellStyle name="1_DK bo tri lai (chinh thuc)" xfId="297" xr:uid="{00000000-0005-0000-0000-000028010000}"/>
    <cellStyle name="1_Don gia Du thau ( XL19)" xfId="298" xr:uid="{00000000-0005-0000-0000-000029010000}"/>
    <cellStyle name="1_Don gia Du thau ( XL19)_Bao cao tinh hinh thuc hien KH 2009 den 31-01-10" xfId="299" xr:uid="{00000000-0005-0000-0000-00002A010000}"/>
    <cellStyle name="1_Don gia Du thau ( XL19)_Bao cao tinh hinh thuc hien KH 2009 den 31-01-10_KH 2013_KKT_Phuluc(sửa lần cuối)" xfId="300" xr:uid="{00000000-0005-0000-0000-00002B010000}"/>
    <cellStyle name="1_Don gia Du thau ( XL19)_Book1" xfId="301" xr:uid="{00000000-0005-0000-0000-00002C010000}"/>
    <cellStyle name="1_Don gia Du thau ( XL19)_Tong hop theo doi von TPCP (BC)" xfId="302" xr:uid="{00000000-0005-0000-0000-00002D010000}"/>
    <cellStyle name="1_Ke hoach 2010 (theo doi)" xfId="303" xr:uid="{00000000-0005-0000-0000-00002E010000}"/>
    <cellStyle name="1_Ke hoach 2012" xfId="304" xr:uid="{00000000-0005-0000-0000-00002F010000}"/>
    <cellStyle name="1_KTXH (02)" xfId="356" xr:uid="{00000000-0005-0000-0000-000030010000}"/>
    <cellStyle name="1_KH 2007 (theo doi)" xfId="305" xr:uid="{00000000-0005-0000-0000-000031010000}"/>
    <cellStyle name="1_KH 2007 (theo doi) 2" xfId="306" xr:uid="{00000000-0005-0000-0000-000032010000}"/>
    <cellStyle name="1_KH 2007 (theo doi)_1 Bieu 6 thang nam 2011" xfId="307" xr:uid="{00000000-0005-0000-0000-000033010000}"/>
    <cellStyle name="1_KH 2007 (theo doi)_1 Bieu 6 thang nam 2011_KH 2013_KKT_Phuluc(sửa lần cuối)" xfId="308" xr:uid="{00000000-0005-0000-0000-000034010000}"/>
    <cellStyle name="1_KH 2007 (theo doi)_Bao cao doan cong tac cua Bo thang 4-2010" xfId="309" xr:uid="{00000000-0005-0000-0000-000035010000}"/>
    <cellStyle name="1_KH 2007 (theo doi)_Bao cao tinh hinh thuc hien KH 2009 den 31-01-10" xfId="310" xr:uid="{00000000-0005-0000-0000-000036010000}"/>
    <cellStyle name="1_KH 2007 (theo doi)_Bao cao tinh hinh thuc hien KH 2009 den 31-01-10_KH 2013_KKT_Phuluc(sửa lần cuối)" xfId="311" xr:uid="{00000000-0005-0000-0000-000037010000}"/>
    <cellStyle name="1_KH 2007 (theo doi)_BC cong trinh trong diem" xfId="312" xr:uid="{00000000-0005-0000-0000-000038010000}"/>
    <cellStyle name="1_KH 2007 (theo doi)_BC cong trinh trong diem_Bieu 6 thang nam 2012 (binh)" xfId="313" xr:uid="{00000000-0005-0000-0000-000039010000}"/>
    <cellStyle name="1_KH 2007 (theo doi)_BC cong trinh trong diem_KH 2013_KKT_Phuluc(sửa lần cuối)" xfId="314" xr:uid="{00000000-0005-0000-0000-00003A010000}"/>
    <cellStyle name="1_KH 2007 (theo doi)_Bieu 01 UB(hung)" xfId="315" xr:uid="{00000000-0005-0000-0000-00003B010000}"/>
    <cellStyle name="1_KH 2007 (theo doi)_Bieu chi tieu NQ-HDNDT" xfId="316" xr:uid="{00000000-0005-0000-0000-00003C010000}"/>
    <cellStyle name="1_KH 2007 (theo doi)_Bieu mau KH 2013 (dia phuong)" xfId="317" xr:uid="{00000000-0005-0000-0000-00003D010000}"/>
    <cellStyle name="1_KH 2007 (theo doi)_Book1" xfId="318" xr:uid="{00000000-0005-0000-0000-00003E010000}"/>
    <cellStyle name="1_KH 2007 (theo doi)_Chi tieu 5 nam" xfId="319" xr:uid="{00000000-0005-0000-0000-00003F010000}"/>
    <cellStyle name="1_KH 2007 (theo doi)_Chi tieu 5 nam_BC cong trinh trong diem" xfId="320" xr:uid="{00000000-0005-0000-0000-000040010000}"/>
    <cellStyle name="1_KH 2007 (theo doi)_Chi tieu 5 nam_BC cong trinh trong diem_Bieu 6 thang nam 2012 (binh)" xfId="321" xr:uid="{00000000-0005-0000-0000-000041010000}"/>
    <cellStyle name="1_KH 2007 (theo doi)_Chi tieu 5 nam_Danh muc cong trinh trong diem (04.5.12) (1)" xfId="322" xr:uid="{00000000-0005-0000-0000-000042010000}"/>
    <cellStyle name="1_KH 2007 (theo doi)_Chi tieu 5 nam_Danh muc cong trinh trong diem (15.8.11)" xfId="323" xr:uid="{00000000-0005-0000-0000-000043010000}"/>
    <cellStyle name="1_KH 2007 (theo doi)_Chi tieu 5 nam_Danh muc cong trinh trong diem (25.5.12)" xfId="324" xr:uid="{00000000-0005-0000-0000-000044010000}"/>
    <cellStyle name="1_KH 2007 (theo doi)_Chi tieu 5 nam_Danh muc cong trinh trong diem (25.9.11)" xfId="325" xr:uid="{00000000-0005-0000-0000-000045010000}"/>
    <cellStyle name="1_KH 2007 (theo doi)_Chi tieu 5 nam_Danh muc cong trinh trong diem (31.8.11)" xfId="326" xr:uid="{00000000-0005-0000-0000-000046010000}"/>
    <cellStyle name="1_KH 2007 (theo doi)_Chi tieu 5 nam_pvhung.skhdt 20117113152041 Danh muc cong trinh trong diem" xfId="327" xr:uid="{00000000-0005-0000-0000-000047010000}"/>
    <cellStyle name="1_KH 2007 (theo doi)_Chi tieu 5 nam_Worksheet in C: Users Administrator AppData Roaming eOffice TMP12345S BC cong trinh trong diem 2011-2015 den thang 8-2012" xfId="328" xr:uid="{00000000-0005-0000-0000-000048010000}"/>
    <cellStyle name="1_KH 2007 (theo doi)_Danh muc cong trinh trong diem (04.5.12) (1)" xfId="329" xr:uid="{00000000-0005-0000-0000-000049010000}"/>
    <cellStyle name="1_KH 2007 (theo doi)_Danh muc cong trinh trong diem (15.8.11)" xfId="330" xr:uid="{00000000-0005-0000-0000-00004A010000}"/>
    <cellStyle name="1_KH 2007 (theo doi)_Danh muc cong trinh trong diem (25.5.12)" xfId="331" xr:uid="{00000000-0005-0000-0000-00004B010000}"/>
    <cellStyle name="1_KH 2007 (theo doi)_Danh muc cong trinh trong diem (25.9.11)" xfId="332" xr:uid="{00000000-0005-0000-0000-00004C010000}"/>
    <cellStyle name="1_KH 2007 (theo doi)_Danh muc cong trinh trong diem (31.8.11)" xfId="333" xr:uid="{00000000-0005-0000-0000-00004D010000}"/>
    <cellStyle name="1_KH 2007 (theo doi)_DK bo tri lai (chinh thuc)" xfId="334" xr:uid="{00000000-0005-0000-0000-00004E010000}"/>
    <cellStyle name="1_KH 2007 (theo doi)_Ke hoach 2010 (theo doi)" xfId="335" xr:uid="{00000000-0005-0000-0000-00004F010000}"/>
    <cellStyle name="1_KH 2007 (theo doi)_Ke hoach 2012" xfId="336" xr:uid="{00000000-0005-0000-0000-000050010000}"/>
    <cellStyle name="1_KH 2007 (theo doi)_KTXH (02)" xfId="338" xr:uid="{00000000-0005-0000-0000-000051010000}"/>
    <cellStyle name="1_KH 2007 (theo doi)_KH 2013_KKT_Phuluc(sửa lần cuối)" xfId="337" xr:uid="{00000000-0005-0000-0000-000052010000}"/>
    <cellStyle name="1_KH 2007 (theo doi)_pvhung.skhdt 20117113152041 Danh muc cong trinh trong diem" xfId="341" xr:uid="{00000000-0005-0000-0000-000053010000}"/>
    <cellStyle name="1_KH 2007 (theo doi)_pvhung.skhdt 20117113152041 Danh muc cong trinh trong diem_KH 2013_KKT_Phuluc(sửa lần cuối)" xfId="342" xr:uid="{00000000-0005-0000-0000-000054010000}"/>
    <cellStyle name="1_KH 2007 (theo doi)_phu luc 6 thang gui bo" xfId="339" xr:uid="{00000000-0005-0000-0000-000055010000}"/>
    <cellStyle name="1_KH 2007 (theo doi)_Phu luc BC KTXH" xfId="340" xr:uid="{00000000-0005-0000-0000-000056010000}"/>
    <cellStyle name="1_KH 2007 (theo doi)_Tong hop so lieu" xfId="343" xr:uid="{00000000-0005-0000-0000-000057010000}"/>
    <cellStyle name="1_KH 2007 (theo doi)_Tong hop so lieu_BC cong trinh trong diem" xfId="344" xr:uid="{00000000-0005-0000-0000-000058010000}"/>
    <cellStyle name="1_KH 2007 (theo doi)_Tong hop so lieu_BC cong trinh trong diem_Bieu 6 thang nam 2012 (binh)" xfId="345" xr:uid="{00000000-0005-0000-0000-000059010000}"/>
    <cellStyle name="1_KH 2007 (theo doi)_Tong hop so lieu_Danh muc cong trinh trong diem (04.5.12) (1)" xfId="346" xr:uid="{00000000-0005-0000-0000-00005A010000}"/>
    <cellStyle name="1_KH 2007 (theo doi)_Tong hop so lieu_Danh muc cong trinh trong diem (15.8.11)" xfId="347" xr:uid="{00000000-0005-0000-0000-00005B010000}"/>
    <cellStyle name="1_KH 2007 (theo doi)_Tong hop so lieu_Danh muc cong trinh trong diem (25.5.12)" xfId="348" xr:uid="{00000000-0005-0000-0000-00005C010000}"/>
    <cellStyle name="1_KH 2007 (theo doi)_Tong hop so lieu_Danh muc cong trinh trong diem (25.9.11)" xfId="349" xr:uid="{00000000-0005-0000-0000-00005D010000}"/>
    <cellStyle name="1_KH 2007 (theo doi)_Tong hop so lieu_Danh muc cong trinh trong diem (31.8.11)" xfId="350" xr:uid="{00000000-0005-0000-0000-00005E010000}"/>
    <cellStyle name="1_KH 2007 (theo doi)_Tong hop so lieu_pvhung.skhdt 20117113152041 Danh muc cong trinh trong diem" xfId="351" xr:uid="{00000000-0005-0000-0000-00005F010000}"/>
    <cellStyle name="1_KH 2007 (theo doi)_Tong hop so lieu_Worksheet in C: Users Administrator AppData Roaming eOffice TMP12345S BC cong trinh trong diem 2011-2015 den thang 8-2012" xfId="352" xr:uid="{00000000-0005-0000-0000-000060010000}"/>
    <cellStyle name="1_KH 2007 (theo doi)_Tong hop theo doi von TPCP (BC)" xfId="353" xr:uid="{00000000-0005-0000-0000-000061010000}"/>
    <cellStyle name="1_KH 2007 (theo doi)_Worksheet in C: Users Administrator AppData Roaming eOffice TMP12345S BC cong trinh trong diem 2011-2015 den thang 8-2012" xfId="354" xr:uid="{00000000-0005-0000-0000-000062010000}"/>
    <cellStyle name="1_KH 2013_KKT_Phuluc(sửa lần cuối)" xfId="355" xr:uid="{00000000-0005-0000-0000-000063010000}"/>
    <cellStyle name="1_NTHOC" xfId="357" xr:uid="{00000000-0005-0000-0000-000064010000}"/>
    <cellStyle name="1_NTHOC 2" xfId="358" xr:uid="{00000000-0005-0000-0000-000065010000}"/>
    <cellStyle name="1_NTHOC_1 Bieu 6 thang nam 2011" xfId="359" xr:uid="{00000000-0005-0000-0000-000066010000}"/>
    <cellStyle name="1_NTHOC_1 Bieu 6 thang nam 2011_KH 2013_KKT_Phuluc(sửa lần cuối)" xfId="360" xr:uid="{00000000-0005-0000-0000-000067010000}"/>
    <cellStyle name="1_NTHOC_Bao cao tinh hinh thuc hien KH 2009 den 31-01-10" xfId="361" xr:uid="{00000000-0005-0000-0000-000068010000}"/>
    <cellStyle name="1_NTHOC_Bao cao tinh hinh thuc hien KH 2009 den 31-01-10_KH 2013_KKT_Phuluc(sửa lần cuối)" xfId="362" xr:uid="{00000000-0005-0000-0000-000069010000}"/>
    <cellStyle name="1_NTHOC_BC cong trinh trong diem" xfId="363" xr:uid="{00000000-0005-0000-0000-00006A010000}"/>
    <cellStyle name="1_NTHOC_BC cong trinh trong diem_Bieu 6 thang nam 2012 (binh)" xfId="364" xr:uid="{00000000-0005-0000-0000-00006B010000}"/>
    <cellStyle name="1_NTHOC_BC cong trinh trong diem_KH 2013_KKT_Phuluc(sửa lần cuối)" xfId="365" xr:uid="{00000000-0005-0000-0000-00006C010000}"/>
    <cellStyle name="1_NTHOC_Bieu 01 UB(hung)" xfId="366" xr:uid="{00000000-0005-0000-0000-00006D010000}"/>
    <cellStyle name="1_NTHOC_Bieu chi tieu NQ-HDNDT" xfId="367" xr:uid="{00000000-0005-0000-0000-00006E010000}"/>
    <cellStyle name="1_NTHOC_Bieu mau KH 2013 (dia phuong)" xfId="368" xr:uid="{00000000-0005-0000-0000-00006F010000}"/>
    <cellStyle name="1_NTHOC_Chi tieu 5 nam" xfId="369" xr:uid="{00000000-0005-0000-0000-000070010000}"/>
    <cellStyle name="1_NTHOC_Chi tieu 5 nam_BC cong trinh trong diem" xfId="370" xr:uid="{00000000-0005-0000-0000-000071010000}"/>
    <cellStyle name="1_NTHOC_Chi tieu 5 nam_BC cong trinh trong diem_Bieu 6 thang nam 2012 (binh)" xfId="371" xr:uid="{00000000-0005-0000-0000-000072010000}"/>
    <cellStyle name="1_NTHOC_Chi tieu 5 nam_Danh muc cong trinh trong diem (04.5.12) (1)" xfId="372" xr:uid="{00000000-0005-0000-0000-000073010000}"/>
    <cellStyle name="1_NTHOC_Chi tieu 5 nam_Danh muc cong trinh trong diem (15.8.11)" xfId="373" xr:uid="{00000000-0005-0000-0000-000074010000}"/>
    <cellStyle name="1_NTHOC_Chi tieu 5 nam_Danh muc cong trinh trong diem (25.5.12)" xfId="374" xr:uid="{00000000-0005-0000-0000-000075010000}"/>
    <cellStyle name="1_NTHOC_Chi tieu 5 nam_Danh muc cong trinh trong diem (25.9.11)" xfId="375" xr:uid="{00000000-0005-0000-0000-000076010000}"/>
    <cellStyle name="1_NTHOC_Chi tieu 5 nam_Danh muc cong trinh trong diem (31.8.11)" xfId="376" xr:uid="{00000000-0005-0000-0000-000077010000}"/>
    <cellStyle name="1_NTHOC_Chi tieu 5 nam_pvhung.skhdt 20117113152041 Danh muc cong trinh trong diem" xfId="377" xr:uid="{00000000-0005-0000-0000-000078010000}"/>
    <cellStyle name="1_NTHOC_Chi tieu 5 nam_Worksheet in C: Users Administrator AppData Roaming eOffice TMP12345S BC cong trinh trong diem 2011-2015 den thang 8-2012" xfId="378" xr:uid="{00000000-0005-0000-0000-000079010000}"/>
    <cellStyle name="1_NTHOC_Danh muc cong trinh trong diem (04.5.12) (1)" xfId="379" xr:uid="{00000000-0005-0000-0000-00007A010000}"/>
    <cellStyle name="1_NTHOC_Danh muc cong trinh trong diem (15.8.11)" xfId="380" xr:uid="{00000000-0005-0000-0000-00007B010000}"/>
    <cellStyle name="1_NTHOC_Danh muc cong trinh trong diem (25.5.12)" xfId="381" xr:uid="{00000000-0005-0000-0000-00007C010000}"/>
    <cellStyle name="1_NTHOC_Danh muc cong trinh trong diem (25.9.11)" xfId="382" xr:uid="{00000000-0005-0000-0000-00007D010000}"/>
    <cellStyle name="1_NTHOC_Danh muc cong trinh trong diem (31.8.11)" xfId="383" xr:uid="{00000000-0005-0000-0000-00007E010000}"/>
    <cellStyle name="1_NTHOC_DK bo tri lai (chinh thuc)" xfId="384" xr:uid="{00000000-0005-0000-0000-00007F010000}"/>
    <cellStyle name="1_NTHOC_Ke hoach 2012" xfId="385" xr:uid="{00000000-0005-0000-0000-000080010000}"/>
    <cellStyle name="1_NTHOC_KTXH (02)" xfId="387" xr:uid="{00000000-0005-0000-0000-000081010000}"/>
    <cellStyle name="1_NTHOC_KH 2013_KKT_Phuluc(sửa lần cuối)" xfId="386" xr:uid="{00000000-0005-0000-0000-000082010000}"/>
    <cellStyle name="1_NTHOC_pvhung.skhdt 20117113152041 Danh muc cong trinh trong diem" xfId="390" xr:uid="{00000000-0005-0000-0000-000083010000}"/>
    <cellStyle name="1_NTHOC_pvhung.skhdt 20117113152041 Danh muc cong trinh trong diem_KH 2013_KKT_Phuluc(sửa lần cuối)" xfId="391" xr:uid="{00000000-0005-0000-0000-000084010000}"/>
    <cellStyle name="1_NTHOC_phu luc 6 thang gui bo" xfId="388" xr:uid="{00000000-0005-0000-0000-000085010000}"/>
    <cellStyle name="1_NTHOC_Phu luc BC KTXH" xfId="389" xr:uid="{00000000-0005-0000-0000-000086010000}"/>
    <cellStyle name="1_NTHOC_Ra soat KH 2009 (chinh thuc o nha)" xfId="392" xr:uid="{00000000-0005-0000-0000-000087010000}"/>
    <cellStyle name="1_NTHOC_Tong hop so lieu" xfId="393" xr:uid="{00000000-0005-0000-0000-000088010000}"/>
    <cellStyle name="1_NTHOC_Tong hop so lieu_BC cong trinh trong diem" xfId="394" xr:uid="{00000000-0005-0000-0000-000089010000}"/>
    <cellStyle name="1_NTHOC_Tong hop so lieu_BC cong trinh trong diem_Bieu 6 thang nam 2012 (binh)" xfId="395" xr:uid="{00000000-0005-0000-0000-00008A010000}"/>
    <cellStyle name="1_NTHOC_Tong hop so lieu_Danh muc cong trinh trong diem (04.5.12) (1)" xfId="396" xr:uid="{00000000-0005-0000-0000-00008B010000}"/>
    <cellStyle name="1_NTHOC_Tong hop so lieu_Danh muc cong trinh trong diem (15.8.11)" xfId="397" xr:uid="{00000000-0005-0000-0000-00008C010000}"/>
    <cellStyle name="1_NTHOC_Tong hop so lieu_Danh muc cong trinh trong diem (25.5.12)" xfId="398" xr:uid="{00000000-0005-0000-0000-00008D010000}"/>
    <cellStyle name="1_NTHOC_Tong hop so lieu_Danh muc cong trinh trong diem (25.9.11)" xfId="399" xr:uid="{00000000-0005-0000-0000-00008E010000}"/>
    <cellStyle name="1_NTHOC_Tong hop so lieu_Danh muc cong trinh trong diem (31.8.11)" xfId="400" xr:uid="{00000000-0005-0000-0000-00008F010000}"/>
    <cellStyle name="1_NTHOC_Tong hop so lieu_pvhung.skhdt 20117113152041 Danh muc cong trinh trong diem" xfId="401" xr:uid="{00000000-0005-0000-0000-000090010000}"/>
    <cellStyle name="1_NTHOC_Tong hop so lieu_Worksheet in C: Users Administrator AppData Roaming eOffice TMP12345S BC cong trinh trong diem 2011-2015 den thang 8-2012" xfId="402" xr:uid="{00000000-0005-0000-0000-000091010000}"/>
    <cellStyle name="1_NTHOC_Tong hop theo doi von TPCP" xfId="403" xr:uid="{00000000-0005-0000-0000-000092010000}"/>
    <cellStyle name="1_NTHOC_Tong hop theo doi von TPCP (BC)" xfId="404" xr:uid="{00000000-0005-0000-0000-000093010000}"/>
    <cellStyle name="1_NTHOC_Worksheet in C: Users Administrator AppData Roaming eOffice TMP12345S BC cong trinh trong diem 2011-2015 den thang 8-2012" xfId="405" xr:uid="{00000000-0005-0000-0000-000094010000}"/>
    <cellStyle name="1_pvhung.skhdt 20117113152041 Danh muc cong trinh trong diem" xfId="408" xr:uid="{00000000-0005-0000-0000-000095010000}"/>
    <cellStyle name="1_pvhung.skhdt 20117113152041 Danh muc cong trinh trong diem_KH 2013_KKT_Phuluc(sửa lần cuối)" xfId="409" xr:uid="{00000000-0005-0000-0000-000096010000}"/>
    <cellStyle name="1_phu luc 6 thang gui bo" xfId="406" xr:uid="{00000000-0005-0000-0000-000097010000}"/>
    <cellStyle name="1_Phu luc BC KTXH" xfId="407" xr:uid="{00000000-0005-0000-0000-000098010000}"/>
    <cellStyle name="1_Ra soat Giai ngan 2007 (dang lam)" xfId="410" xr:uid="{00000000-0005-0000-0000-000099010000}"/>
    <cellStyle name="1_Ra soat Giai ngan 2007 (dang lam)_Bao cao tinh hinh thuc hien KH 2009 den 31-01-10" xfId="411" xr:uid="{00000000-0005-0000-0000-00009A010000}"/>
    <cellStyle name="1_Ra soat Giai ngan 2007 (dang lam)_Bao cao tinh hinh thuc hien KH 2009 den 31-01-10_KH 2013_KKT_Phuluc(sửa lần cuối)" xfId="412" xr:uid="{00000000-0005-0000-0000-00009B010000}"/>
    <cellStyle name="1_Ra soat Giai ngan 2007 (dang lam)_Book1" xfId="413" xr:uid="{00000000-0005-0000-0000-00009C010000}"/>
    <cellStyle name="1_Ra soat Giai ngan 2007 (dang lam)_Tong hop theo doi von TPCP (BC)" xfId="414" xr:uid="{00000000-0005-0000-0000-00009D010000}"/>
    <cellStyle name="1_Tong hop so lieu" xfId="420" xr:uid="{00000000-0005-0000-0000-00009E010000}"/>
    <cellStyle name="1_Tong hop so lieu_BC cong trinh trong diem" xfId="421" xr:uid="{00000000-0005-0000-0000-00009F010000}"/>
    <cellStyle name="1_Tong hop so lieu_BC cong trinh trong diem_Bieu 6 thang nam 2012 (binh)" xfId="422" xr:uid="{00000000-0005-0000-0000-0000A0010000}"/>
    <cellStyle name="1_Tong hop so lieu_Danh muc cong trinh trong diem (04.5.12) (1)" xfId="423" xr:uid="{00000000-0005-0000-0000-0000A1010000}"/>
    <cellStyle name="1_Tong hop so lieu_Danh muc cong trinh trong diem (15.8.11)" xfId="424" xr:uid="{00000000-0005-0000-0000-0000A2010000}"/>
    <cellStyle name="1_Tong hop so lieu_Danh muc cong trinh trong diem (25.5.12)" xfId="425" xr:uid="{00000000-0005-0000-0000-0000A3010000}"/>
    <cellStyle name="1_Tong hop so lieu_Danh muc cong trinh trong diem (25.9.11)" xfId="426" xr:uid="{00000000-0005-0000-0000-0000A4010000}"/>
    <cellStyle name="1_Tong hop so lieu_Danh muc cong trinh trong diem (31.8.11)" xfId="427" xr:uid="{00000000-0005-0000-0000-0000A5010000}"/>
    <cellStyle name="1_Tong hop so lieu_pvhung.skhdt 20117113152041 Danh muc cong trinh trong diem" xfId="428" xr:uid="{00000000-0005-0000-0000-0000A6010000}"/>
    <cellStyle name="1_Tong hop so lieu_Worksheet in C: Users Administrator AppData Roaming eOffice TMP12345S BC cong trinh trong diem 2011-2015 den thang 8-2012" xfId="429" xr:uid="{00000000-0005-0000-0000-0000A7010000}"/>
    <cellStyle name="1_Tong hop theo doi von TPCP (BC)" xfId="430" xr:uid="{00000000-0005-0000-0000-0000A8010000}"/>
    <cellStyle name="1_Theo doi von TPCP (dang lam)" xfId="415" xr:uid="{00000000-0005-0000-0000-0000A9010000}"/>
    <cellStyle name="1_Theo doi von TPCP (dang lam)_Bao cao tinh hinh thuc hien KH 2009 den 31-01-10" xfId="416" xr:uid="{00000000-0005-0000-0000-0000AA010000}"/>
    <cellStyle name="1_Theo doi von TPCP (dang lam)_Bao cao tinh hinh thuc hien KH 2009 den 31-01-10_KH 2013_KKT_Phuluc(sửa lần cuối)" xfId="417" xr:uid="{00000000-0005-0000-0000-0000AB010000}"/>
    <cellStyle name="1_Theo doi von TPCP (dang lam)_Book1" xfId="418" xr:uid="{00000000-0005-0000-0000-0000AC010000}"/>
    <cellStyle name="1_Theo doi von TPCP (dang lam)_Tong hop theo doi von TPCP (BC)" xfId="419" xr:uid="{00000000-0005-0000-0000-0000AD010000}"/>
    <cellStyle name="1_Worksheet in C: Users Administrator AppData Roaming eOffice TMP12345S BC cong trinh trong diem 2011-2015 den thang 8-2012" xfId="431" xr:uid="{00000000-0005-0000-0000-0000AE010000}"/>
    <cellStyle name="1_ÿÿÿÿÿ" xfId="432" xr:uid="{00000000-0005-0000-0000-0000AF010000}"/>
    <cellStyle name="1_ÿÿÿÿÿ_Bao cao tinh hinh thuc hien KH 2009 den 31-01-10" xfId="433" xr:uid="{00000000-0005-0000-0000-0000B0010000}"/>
    <cellStyle name="1_ÿÿÿÿÿ_Bao cao tinh hinh thuc hien KH 2009 den 31-01-10_KH 2013_KKT_Phuluc(sửa lần cuối)" xfId="434" xr:uid="{00000000-0005-0000-0000-0000B1010000}"/>
    <cellStyle name="1_ÿÿÿÿÿ_Book1" xfId="435" xr:uid="{00000000-0005-0000-0000-0000B2010000}"/>
    <cellStyle name="1_ÿÿÿÿÿ_Tong hop theo doi von TPCP (BC)" xfId="436" xr:uid="{00000000-0005-0000-0000-0000B3010000}"/>
    <cellStyle name="15" xfId="437" xr:uid="{00000000-0005-0000-0000-0000B4010000}"/>
    <cellStyle name="2" xfId="438" xr:uid="{00000000-0005-0000-0000-0000B5010000}"/>
    <cellStyle name="2 2" xfId="439" xr:uid="{00000000-0005-0000-0000-0000B6010000}"/>
    <cellStyle name="2_1 Bieu 6 thang nam 2011" xfId="440" xr:uid="{00000000-0005-0000-0000-0000B7010000}"/>
    <cellStyle name="2_1 Bieu 6 thang nam 2011_KH 2013_KKT_Phuluc(sửa lần cuối)" xfId="441" xr:uid="{00000000-0005-0000-0000-0000B8010000}"/>
    <cellStyle name="2_Bao cao tinh hinh thuc hien KH 2009 den 31-01-10" xfId="442" xr:uid="{00000000-0005-0000-0000-0000B9010000}"/>
    <cellStyle name="2_Bao cao tinh hinh thuc hien KH 2009 den 31-01-10_KH 2013_KKT_Phuluc(sửa lần cuối)" xfId="443" xr:uid="{00000000-0005-0000-0000-0000BA010000}"/>
    <cellStyle name="2_BC cong trinh trong diem" xfId="444" xr:uid="{00000000-0005-0000-0000-0000BB010000}"/>
    <cellStyle name="2_BC cong trinh trong diem_Bieu 6 thang nam 2012 (binh)" xfId="445" xr:uid="{00000000-0005-0000-0000-0000BC010000}"/>
    <cellStyle name="2_BC cong trinh trong diem_KH 2013_KKT_Phuluc(sửa lần cuối)" xfId="446" xr:uid="{00000000-0005-0000-0000-0000BD010000}"/>
    <cellStyle name="2_Bieu 01 UB(hung)" xfId="447" xr:uid="{00000000-0005-0000-0000-0000BE010000}"/>
    <cellStyle name="2_Bieu chi tieu NQ-HDNDT" xfId="448" xr:uid="{00000000-0005-0000-0000-0000BF010000}"/>
    <cellStyle name="2_Bieu mau KH 2013 (dia phuong)" xfId="449" xr:uid="{00000000-0005-0000-0000-0000C0010000}"/>
    <cellStyle name="2_BL vu" xfId="450" xr:uid="{00000000-0005-0000-0000-0000C1010000}"/>
    <cellStyle name="2_BL vu_Bao cao tinh hinh thuc hien KH 2009 den 31-01-10" xfId="451" xr:uid="{00000000-0005-0000-0000-0000C2010000}"/>
    <cellStyle name="2_Book1" xfId="452" xr:uid="{00000000-0005-0000-0000-0000C3010000}"/>
    <cellStyle name="2_Book1_Bao cao tinh hinh thuc hien KH 2009 den 31-01-10" xfId="453" xr:uid="{00000000-0005-0000-0000-0000C4010000}"/>
    <cellStyle name="2_Book1_Bao cao tinh hinh thuc hien KH 2009 den 31-01-10_KH 2013_KKT_Phuluc(sửa lần cuối)" xfId="454" xr:uid="{00000000-0005-0000-0000-0000C5010000}"/>
    <cellStyle name="2_Book1_Book1" xfId="455" xr:uid="{00000000-0005-0000-0000-0000C6010000}"/>
    <cellStyle name="2_Book1_Ra soat KH 2009 (chinh thuc o nha)" xfId="456" xr:uid="{00000000-0005-0000-0000-0000C7010000}"/>
    <cellStyle name="2_Chi tieu 5 nam" xfId="457" xr:uid="{00000000-0005-0000-0000-0000C8010000}"/>
    <cellStyle name="2_Chi tieu 5 nam_BC cong trinh trong diem" xfId="458" xr:uid="{00000000-0005-0000-0000-0000C9010000}"/>
    <cellStyle name="2_Chi tieu 5 nam_BC cong trinh trong diem_Bieu 6 thang nam 2012 (binh)" xfId="459" xr:uid="{00000000-0005-0000-0000-0000CA010000}"/>
    <cellStyle name="2_Chi tieu 5 nam_Danh muc cong trinh trong diem (04.5.12) (1)" xfId="460" xr:uid="{00000000-0005-0000-0000-0000CB010000}"/>
    <cellStyle name="2_Chi tieu 5 nam_Danh muc cong trinh trong diem (15.8.11)" xfId="461" xr:uid="{00000000-0005-0000-0000-0000CC010000}"/>
    <cellStyle name="2_Chi tieu 5 nam_Danh muc cong trinh trong diem (25.5.12)" xfId="462" xr:uid="{00000000-0005-0000-0000-0000CD010000}"/>
    <cellStyle name="2_Chi tieu 5 nam_Danh muc cong trinh trong diem (25.9.11)" xfId="463" xr:uid="{00000000-0005-0000-0000-0000CE010000}"/>
    <cellStyle name="2_Chi tieu 5 nam_Danh muc cong trinh trong diem (31.8.11)" xfId="464" xr:uid="{00000000-0005-0000-0000-0000CF010000}"/>
    <cellStyle name="2_Chi tieu 5 nam_pvhung.skhdt 20117113152041 Danh muc cong trinh trong diem" xfId="465" xr:uid="{00000000-0005-0000-0000-0000D0010000}"/>
    <cellStyle name="2_Chi tieu 5 nam_Worksheet in C: Users Administrator AppData Roaming eOffice TMP12345S BC cong trinh trong diem 2011-2015 den thang 8-2012" xfId="466" xr:uid="{00000000-0005-0000-0000-0000D1010000}"/>
    <cellStyle name="2_Danh muc cong trinh trong diem (04.5.12) (1)" xfId="467" xr:uid="{00000000-0005-0000-0000-0000D2010000}"/>
    <cellStyle name="2_Danh muc cong trinh trong diem (15.8.11)" xfId="468" xr:uid="{00000000-0005-0000-0000-0000D3010000}"/>
    <cellStyle name="2_Danh muc cong trinh trong diem (25.5.12)" xfId="469" xr:uid="{00000000-0005-0000-0000-0000D4010000}"/>
    <cellStyle name="2_Danh muc cong trinh trong diem (25.9.11)" xfId="470" xr:uid="{00000000-0005-0000-0000-0000D5010000}"/>
    <cellStyle name="2_Danh muc cong trinh trong diem (31.8.11)" xfId="471" xr:uid="{00000000-0005-0000-0000-0000D6010000}"/>
    <cellStyle name="2_DK bo tri lai (chinh thuc)" xfId="472" xr:uid="{00000000-0005-0000-0000-0000D7010000}"/>
    <cellStyle name="2_Ke hoach 2012" xfId="473" xr:uid="{00000000-0005-0000-0000-0000D8010000}"/>
    <cellStyle name="2_KTXH (02)" xfId="475" xr:uid="{00000000-0005-0000-0000-0000D9010000}"/>
    <cellStyle name="2_KH 2013_KKT_Phuluc(sửa lần cuối)" xfId="474" xr:uid="{00000000-0005-0000-0000-0000DA010000}"/>
    <cellStyle name="2_NTHOC" xfId="476" xr:uid="{00000000-0005-0000-0000-0000DB010000}"/>
    <cellStyle name="2_NTHOC 2" xfId="477" xr:uid="{00000000-0005-0000-0000-0000DC010000}"/>
    <cellStyle name="2_NTHOC_1 Bieu 6 thang nam 2011" xfId="478" xr:uid="{00000000-0005-0000-0000-0000DD010000}"/>
    <cellStyle name="2_NTHOC_1 Bieu 6 thang nam 2011_KH 2013_KKT_Phuluc(sửa lần cuối)" xfId="479" xr:uid="{00000000-0005-0000-0000-0000DE010000}"/>
    <cellStyle name="2_NTHOC_Bao cao tinh hinh thuc hien KH 2009 den 31-01-10" xfId="480" xr:uid="{00000000-0005-0000-0000-0000DF010000}"/>
    <cellStyle name="2_NTHOC_Bao cao tinh hinh thuc hien KH 2009 den 31-01-10_KH 2013_KKT_Phuluc(sửa lần cuối)" xfId="481" xr:uid="{00000000-0005-0000-0000-0000E0010000}"/>
    <cellStyle name="2_NTHOC_BC cong trinh trong diem" xfId="482" xr:uid="{00000000-0005-0000-0000-0000E1010000}"/>
    <cellStyle name="2_NTHOC_BC cong trinh trong diem_Bieu 6 thang nam 2012 (binh)" xfId="483" xr:uid="{00000000-0005-0000-0000-0000E2010000}"/>
    <cellStyle name="2_NTHOC_BC cong trinh trong diem_KH 2013_KKT_Phuluc(sửa lần cuối)" xfId="484" xr:uid="{00000000-0005-0000-0000-0000E3010000}"/>
    <cellStyle name="2_NTHOC_Bieu 01 UB(hung)" xfId="485" xr:uid="{00000000-0005-0000-0000-0000E4010000}"/>
    <cellStyle name="2_NTHOC_Bieu chi tieu NQ-HDNDT" xfId="486" xr:uid="{00000000-0005-0000-0000-0000E5010000}"/>
    <cellStyle name="2_NTHOC_Bieu mau KH 2013 (dia phuong)" xfId="487" xr:uid="{00000000-0005-0000-0000-0000E6010000}"/>
    <cellStyle name="2_NTHOC_Chi tieu 5 nam" xfId="488" xr:uid="{00000000-0005-0000-0000-0000E7010000}"/>
    <cellStyle name="2_NTHOC_Chi tieu 5 nam_BC cong trinh trong diem" xfId="489" xr:uid="{00000000-0005-0000-0000-0000E8010000}"/>
    <cellStyle name="2_NTHOC_Chi tieu 5 nam_BC cong trinh trong diem_Bieu 6 thang nam 2012 (binh)" xfId="490" xr:uid="{00000000-0005-0000-0000-0000E9010000}"/>
    <cellStyle name="2_NTHOC_Chi tieu 5 nam_Danh muc cong trinh trong diem (04.5.12) (1)" xfId="491" xr:uid="{00000000-0005-0000-0000-0000EA010000}"/>
    <cellStyle name="2_NTHOC_Chi tieu 5 nam_Danh muc cong trinh trong diem (15.8.11)" xfId="492" xr:uid="{00000000-0005-0000-0000-0000EB010000}"/>
    <cellStyle name="2_NTHOC_Chi tieu 5 nam_Danh muc cong trinh trong diem (25.5.12)" xfId="493" xr:uid="{00000000-0005-0000-0000-0000EC010000}"/>
    <cellStyle name="2_NTHOC_Chi tieu 5 nam_Danh muc cong trinh trong diem (25.9.11)" xfId="494" xr:uid="{00000000-0005-0000-0000-0000ED010000}"/>
    <cellStyle name="2_NTHOC_Chi tieu 5 nam_Danh muc cong trinh trong diem (31.8.11)" xfId="495" xr:uid="{00000000-0005-0000-0000-0000EE010000}"/>
    <cellStyle name="2_NTHOC_Chi tieu 5 nam_pvhung.skhdt 20117113152041 Danh muc cong trinh trong diem" xfId="496" xr:uid="{00000000-0005-0000-0000-0000EF010000}"/>
    <cellStyle name="2_NTHOC_Chi tieu 5 nam_Worksheet in C: Users Administrator AppData Roaming eOffice TMP12345S BC cong trinh trong diem 2011-2015 den thang 8-2012" xfId="497" xr:uid="{00000000-0005-0000-0000-0000F0010000}"/>
    <cellStyle name="2_NTHOC_Danh muc cong trinh trong diem (04.5.12) (1)" xfId="498" xr:uid="{00000000-0005-0000-0000-0000F1010000}"/>
    <cellStyle name="2_NTHOC_Danh muc cong trinh trong diem (15.8.11)" xfId="499" xr:uid="{00000000-0005-0000-0000-0000F2010000}"/>
    <cellStyle name="2_NTHOC_Danh muc cong trinh trong diem (25.5.12)" xfId="500" xr:uid="{00000000-0005-0000-0000-0000F3010000}"/>
    <cellStyle name="2_NTHOC_Danh muc cong trinh trong diem (25.9.11)" xfId="501" xr:uid="{00000000-0005-0000-0000-0000F4010000}"/>
    <cellStyle name="2_NTHOC_Danh muc cong trinh trong diem (31.8.11)" xfId="502" xr:uid="{00000000-0005-0000-0000-0000F5010000}"/>
    <cellStyle name="2_NTHOC_DK bo tri lai (chinh thuc)" xfId="503" xr:uid="{00000000-0005-0000-0000-0000F6010000}"/>
    <cellStyle name="2_NTHOC_Ke hoach 2012" xfId="504" xr:uid="{00000000-0005-0000-0000-0000F7010000}"/>
    <cellStyle name="2_NTHOC_KTXH (02)" xfId="506" xr:uid="{00000000-0005-0000-0000-0000F8010000}"/>
    <cellStyle name="2_NTHOC_KH 2013_KKT_Phuluc(sửa lần cuối)" xfId="505" xr:uid="{00000000-0005-0000-0000-0000F9010000}"/>
    <cellStyle name="2_NTHOC_pvhung.skhdt 20117113152041 Danh muc cong trinh trong diem" xfId="509" xr:uid="{00000000-0005-0000-0000-0000FA010000}"/>
    <cellStyle name="2_NTHOC_pvhung.skhdt 20117113152041 Danh muc cong trinh trong diem_KH 2013_KKT_Phuluc(sửa lần cuối)" xfId="510" xr:uid="{00000000-0005-0000-0000-0000FB010000}"/>
    <cellStyle name="2_NTHOC_phu luc 6 thang gui bo" xfId="507" xr:uid="{00000000-0005-0000-0000-0000FC010000}"/>
    <cellStyle name="2_NTHOC_Phu luc BC KTXH" xfId="508" xr:uid="{00000000-0005-0000-0000-0000FD010000}"/>
    <cellStyle name="2_NTHOC_Ra soat KH 2009 (chinh thuc o nha)" xfId="511" xr:uid="{00000000-0005-0000-0000-0000FE010000}"/>
    <cellStyle name="2_NTHOC_Tong hop so lieu" xfId="512" xr:uid="{00000000-0005-0000-0000-0000FF010000}"/>
    <cellStyle name="2_NTHOC_Tong hop so lieu_BC cong trinh trong diem" xfId="513" xr:uid="{00000000-0005-0000-0000-000000020000}"/>
    <cellStyle name="2_NTHOC_Tong hop so lieu_BC cong trinh trong diem_Bieu 6 thang nam 2012 (binh)" xfId="514" xr:uid="{00000000-0005-0000-0000-000001020000}"/>
    <cellStyle name="2_NTHOC_Tong hop so lieu_Danh muc cong trinh trong diem (04.5.12) (1)" xfId="515" xr:uid="{00000000-0005-0000-0000-000002020000}"/>
    <cellStyle name="2_NTHOC_Tong hop so lieu_Danh muc cong trinh trong diem (15.8.11)" xfId="516" xr:uid="{00000000-0005-0000-0000-000003020000}"/>
    <cellStyle name="2_NTHOC_Tong hop so lieu_Danh muc cong trinh trong diem (25.5.12)" xfId="517" xr:uid="{00000000-0005-0000-0000-000004020000}"/>
    <cellStyle name="2_NTHOC_Tong hop so lieu_Danh muc cong trinh trong diem (25.9.11)" xfId="518" xr:uid="{00000000-0005-0000-0000-000005020000}"/>
    <cellStyle name="2_NTHOC_Tong hop so lieu_Danh muc cong trinh trong diem (31.8.11)" xfId="519" xr:uid="{00000000-0005-0000-0000-000006020000}"/>
    <cellStyle name="2_NTHOC_Tong hop so lieu_pvhung.skhdt 20117113152041 Danh muc cong trinh trong diem" xfId="520" xr:uid="{00000000-0005-0000-0000-000007020000}"/>
    <cellStyle name="2_NTHOC_Tong hop so lieu_Worksheet in C: Users Administrator AppData Roaming eOffice TMP12345S BC cong trinh trong diem 2011-2015 den thang 8-2012" xfId="521" xr:uid="{00000000-0005-0000-0000-000008020000}"/>
    <cellStyle name="2_NTHOC_Tong hop theo doi von TPCP" xfId="522" xr:uid="{00000000-0005-0000-0000-000009020000}"/>
    <cellStyle name="2_NTHOC_Tong hop theo doi von TPCP (BC)" xfId="523" xr:uid="{00000000-0005-0000-0000-00000A020000}"/>
    <cellStyle name="2_NTHOC_Worksheet in C: Users Administrator AppData Roaming eOffice TMP12345S BC cong trinh trong diem 2011-2015 den thang 8-2012" xfId="524" xr:uid="{00000000-0005-0000-0000-00000B020000}"/>
    <cellStyle name="2_pvhung.skhdt 20117113152041 Danh muc cong trinh trong diem" xfId="527" xr:uid="{00000000-0005-0000-0000-00000C020000}"/>
    <cellStyle name="2_pvhung.skhdt 20117113152041 Danh muc cong trinh trong diem_KH 2013_KKT_Phuluc(sửa lần cuối)" xfId="528" xr:uid="{00000000-0005-0000-0000-00000D020000}"/>
    <cellStyle name="2_phu luc 6 thang gui bo" xfId="525" xr:uid="{00000000-0005-0000-0000-00000E020000}"/>
    <cellStyle name="2_Phu luc BC KTXH" xfId="526" xr:uid="{00000000-0005-0000-0000-00000F020000}"/>
    <cellStyle name="2_Ra soat KH 2008 (chinh thuc)" xfId="529" xr:uid="{00000000-0005-0000-0000-000010020000}"/>
    <cellStyle name="2_Ra soat KH 2009 (chinh thuc o nha)" xfId="530" xr:uid="{00000000-0005-0000-0000-000011020000}"/>
    <cellStyle name="2_Tong hop so lieu" xfId="531" xr:uid="{00000000-0005-0000-0000-000012020000}"/>
    <cellStyle name="2_Tong hop so lieu_BC cong trinh trong diem" xfId="532" xr:uid="{00000000-0005-0000-0000-000013020000}"/>
    <cellStyle name="2_Tong hop so lieu_BC cong trinh trong diem_Bieu 6 thang nam 2012 (binh)" xfId="533" xr:uid="{00000000-0005-0000-0000-000014020000}"/>
    <cellStyle name="2_Tong hop so lieu_Danh muc cong trinh trong diem (04.5.12) (1)" xfId="534" xr:uid="{00000000-0005-0000-0000-000015020000}"/>
    <cellStyle name="2_Tong hop so lieu_Danh muc cong trinh trong diem (15.8.11)" xfId="535" xr:uid="{00000000-0005-0000-0000-000016020000}"/>
    <cellStyle name="2_Tong hop so lieu_Danh muc cong trinh trong diem (25.5.12)" xfId="536" xr:uid="{00000000-0005-0000-0000-000017020000}"/>
    <cellStyle name="2_Tong hop so lieu_Danh muc cong trinh trong diem (25.9.11)" xfId="537" xr:uid="{00000000-0005-0000-0000-000018020000}"/>
    <cellStyle name="2_Tong hop so lieu_Danh muc cong trinh trong diem (31.8.11)" xfId="538" xr:uid="{00000000-0005-0000-0000-000019020000}"/>
    <cellStyle name="2_Tong hop so lieu_pvhung.skhdt 20117113152041 Danh muc cong trinh trong diem" xfId="539" xr:uid="{00000000-0005-0000-0000-00001A020000}"/>
    <cellStyle name="2_Tong hop so lieu_Worksheet in C: Users Administrator AppData Roaming eOffice TMP12345S BC cong trinh trong diem 2011-2015 den thang 8-2012" xfId="540" xr:uid="{00000000-0005-0000-0000-00001B020000}"/>
    <cellStyle name="2_Tong hop theo doi von TPCP" xfId="541" xr:uid="{00000000-0005-0000-0000-00001C020000}"/>
    <cellStyle name="2_Tong hop theo doi von TPCP (BC)" xfId="542" xr:uid="{00000000-0005-0000-0000-00001D020000}"/>
    <cellStyle name="2_Worksheet in C: Users Administrator AppData Roaming eOffice TMP12345S BC cong trinh trong diem 2011-2015 den thang 8-2012" xfId="543" xr:uid="{00000000-0005-0000-0000-00001E020000}"/>
    <cellStyle name="20% - Accent1" xfId="544" builtinId="30" customBuiltin="1"/>
    <cellStyle name="20% - Accent1 2" xfId="545" xr:uid="{00000000-0005-0000-0000-000020020000}"/>
    <cellStyle name="20% - Accent2" xfId="546" builtinId="34" customBuiltin="1"/>
    <cellStyle name="20% - Accent2 2" xfId="547" xr:uid="{00000000-0005-0000-0000-000022020000}"/>
    <cellStyle name="20% - Accent3" xfId="548" builtinId="38" customBuiltin="1"/>
    <cellStyle name="20% - Accent3 2" xfId="549" xr:uid="{00000000-0005-0000-0000-000024020000}"/>
    <cellStyle name="20% - Accent4" xfId="550" builtinId="42" customBuiltin="1"/>
    <cellStyle name="20% - Accent4 2" xfId="551" xr:uid="{00000000-0005-0000-0000-000026020000}"/>
    <cellStyle name="20% - Accent5" xfId="552" builtinId="46" customBuiltin="1"/>
    <cellStyle name="20% - Accent5 2" xfId="553" xr:uid="{00000000-0005-0000-0000-000028020000}"/>
    <cellStyle name="20% - Accent6" xfId="554" builtinId="50" customBuiltin="1"/>
    <cellStyle name="20% - Accent6 2" xfId="555" xr:uid="{00000000-0005-0000-0000-00002A020000}"/>
    <cellStyle name="3" xfId="556" xr:uid="{00000000-0005-0000-0000-00002B020000}"/>
    <cellStyle name="3_Bao cao tinh hinh thuc hien KH 2009 den 31-01-10" xfId="557" xr:uid="{00000000-0005-0000-0000-00002C020000}"/>
    <cellStyle name="4" xfId="558" xr:uid="{00000000-0005-0000-0000-00002D020000}"/>
    <cellStyle name="40% - Accent1" xfId="559" builtinId="31" customBuiltin="1"/>
    <cellStyle name="40% - Accent1 2" xfId="560" xr:uid="{00000000-0005-0000-0000-00002F020000}"/>
    <cellStyle name="40% - Accent2" xfId="561" builtinId="35" customBuiltin="1"/>
    <cellStyle name="40% - Accent2 2" xfId="562" xr:uid="{00000000-0005-0000-0000-000031020000}"/>
    <cellStyle name="40% - Accent3" xfId="563" builtinId="39" customBuiltin="1"/>
    <cellStyle name="40% - Accent3 2" xfId="564" xr:uid="{00000000-0005-0000-0000-000033020000}"/>
    <cellStyle name="40% - Accent4" xfId="565" builtinId="43" customBuiltin="1"/>
    <cellStyle name="40% - Accent4 2" xfId="566" xr:uid="{00000000-0005-0000-0000-000035020000}"/>
    <cellStyle name="40% - Accent5" xfId="567" builtinId="47" customBuiltin="1"/>
    <cellStyle name="40% - Accent5 2" xfId="568" xr:uid="{00000000-0005-0000-0000-000037020000}"/>
    <cellStyle name="40% - Accent6" xfId="569" builtinId="51" customBuiltin="1"/>
    <cellStyle name="40% - Accent6 2" xfId="570" xr:uid="{00000000-0005-0000-0000-000039020000}"/>
    <cellStyle name="52" xfId="571" xr:uid="{00000000-0005-0000-0000-00003A020000}"/>
    <cellStyle name="60% - Accent1" xfId="572" builtinId="32" customBuiltin="1"/>
    <cellStyle name="60% - Accent1 2" xfId="573" xr:uid="{00000000-0005-0000-0000-00003C020000}"/>
    <cellStyle name="60% - Accent2" xfId="574" builtinId="36" customBuiltin="1"/>
    <cellStyle name="60% - Accent2 2" xfId="575" xr:uid="{00000000-0005-0000-0000-00003E020000}"/>
    <cellStyle name="60% - Accent3" xfId="576" builtinId="40" customBuiltin="1"/>
    <cellStyle name="60% - Accent3 2" xfId="577" xr:uid="{00000000-0005-0000-0000-000040020000}"/>
    <cellStyle name="60% - Accent4" xfId="578" builtinId="44" customBuiltin="1"/>
    <cellStyle name="60% - Accent4 2" xfId="579" xr:uid="{00000000-0005-0000-0000-000042020000}"/>
    <cellStyle name="60% - Accent5" xfId="580" builtinId="48" customBuiltin="1"/>
    <cellStyle name="60% - Accent5 2" xfId="581" xr:uid="{00000000-0005-0000-0000-000044020000}"/>
    <cellStyle name="60% - Accent6" xfId="582" builtinId="52" customBuiltin="1"/>
    <cellStyle name="60% - Accent6 2" xfId="583" xr:uid="{00000000-0005-0000-0000-000046020000}"/>
    <cellStyle name="Accent1" xfId="584" builtinId="29" customBuiltin="1"/>
    <cellStyle name="Accent1 2" xfId="585" xr:uid="{00000000-0005-0000-0000-000048020000}"/>
    <cellStyle name="Accent2" xfId="586" builtinId="33" customBuiltin="1"/>
    <cellStyle name="Accent2 2" xfId="587" xr:uid="{00000000-0005-0000-0000-00004A020000}"/>
    <cellStyle name="Accent3" xfId="588" builtinId="37" customBuiltin="1"/>
    <cellStyle name="Accent3 2" xfId="589" xr:uid="{00000000-0005-0000-0000-00004C020000}"/>
    <cellStyle name="Accent4" xfId="590" builtinId="41" customBuiltin="1"/>
    <cellStyle name="Accent4 2" xfId="591" xr:uid="{00000000-0005-0000-0000-00004E020000}"/>
    <cellStyle name="Accent5" xfId="592" builtinId="45" customBuiltin="1"/>
    <cellStyle name="Accent5 2" xfId="593" xr:uid="{00000000-0005-0000-0000-000050020000}"/>
    <cellStyle name="Accent6" xfId="594" builtinId="49" customBuiltin="1"/>
    <cellStyle name="Accent6 2" xfId="595" xr:uid="{00000000-0005-0000-0000-000052020000}"/>
    <cellStyle name="ÅëÈ­ [0]_¿ì¹°Åë" xfId="596" xr:uid="{00000000-0005-0000-0000-000053020000}"/>
    <cellStyle name="AeE­ [0]_INQUIRY ¿?¾÷AßAø " xfId="597" xr:uid="{00000000-0005-0000-0000-000054020000}"/>
    <cellStyle name="ÅëÈ­_¿ì¹°Åë" xfId="598" xr:uid="{00000000-0005-0000-0000-000055020000}"/>
    <cellStyle name="AeE­_INQUIRY ¿?¾÷AßAø " xfId="599" xr:uid="{00000000-0005-0000-0000-000056020000}"/>
    <cellStyle name="ÄÞ¸¶ [0]_¿ì¹°Åë" xfId="600" xr:uid="{00000000-0005-0000-0000-000057020000}"/>
    <cellStyle name="AÞ¸¶ [0]_INQUIRY ¿?¾÷AßAø " xfId="601" xr:uid="{00000000-0005-0000-0000-000058020000}"/>
    <cellStyle name="ÄÞ¸¶_¿ì¹°Åë" xfId="602" xr:uid="{00000000-0005-0000-0000-000059020000}"/>
    <cellStyle name="AÞ¸¶_INQUIRY ¿?¾÷AßAø " xfId="603" xr:uid="{00000000-0005-0000-0000-00005A020000}"/>
    <cellStyle name="AutoFormat-Optionen" xfId="604" xr:uid="{00000000-0005-0000-0000-00005B020000}"/>
    <cellStyle name="AutoFormat-Optionen 10" xfId="605" xr:uid="{00000000-0005-0000-0000-00005C020000}"/>
    <cellStyle name="AutoFormat-Optionen 16" xfId="606" xr:uid="{00000000-0005-0000-0000-00005D020000}"/>
    <cellStyle name="AutoFormat-Optionen 2" xfId="607" xr:uid="{00000000-0005-0000-0000-00005E020000}"/>
    <cellStyle name="AutoFormat-Optionen 2 2" xfId="608" xr:uid="{00000000-0005-0000-0000-00005F020000}"/>
    <cellStyle name="AutoFormat-Optionen 3" xfId="609" xr:uid="{00000000-0005-0000-0000-000060020000}"/>
    <cellStyle name="AutoFormat-Optionen 4" xfId="610" xr:uid="{00000000-0005-0000-0000-000061020000}"/>
    <cellStyle name="AutoFormat-Optionen 6" xfId="611" xr:uid="{00000000-0005-0000-0000-000062020000}"/>
    <cellStyle name="AutoFormat-Optionen 7" xfId="612" xr:uid="{00000000-0005-0000-0000-000063020000}"/>
    <cellStyle name="AutoFormat-Optionen 8" xfId="613" xr:uid="{00000000-0005-0000-0000-000064020000}"/>
    <cellStyle name="AutoFormat-Optionen_B9-CTMTQG" xfId="614" xr:uid="{00000000-0005-0000-0000-000065020000}"/>
    <cellStyle name="Bad" xfId="615" builtinId="27" customBuiltin="1"/>
    <cellStyle name="Bad 2" xfId="616" xr:uid="{00000000-0005-0000-0000-000067020000}"/>
    <cellStyle name="Bình Thường_Cat phay" xfId="617" xr:uid="{00000000-0005-0000-0000-000068020000}"/>
    <cellStyle name="C?AØ_¿?¾÷CoE² " xfId="618" xr:uid="{00000000-0005-0000-0000-000069020000}"/>
    <cellStyle name="Ç¥ÁØ_´çÃÊ±¸ÀÔ»ý»ê" xfId="619" xr:uid="{00000000-0005-0000-0000-00006A020000}"/>
    <cellStyle name="C￥AØ_¿μ¾÷CoE² " xfId="620" xr:uid="{00000000-0005-0000-0000-00006B020000}"/>
    <cellStyle name="Calc Currency (0)" xfId="621" xr:uid="{00000000-0005-0000-0000-00006C020000}"/>
    <cellStyle name="Calc Currency (0) 2" xfId="622" xr:uid="{00000000-0005-0000-0000-00006D020000}"/>
    <cellStyle name="Calc Currency (2)" xfId="623" xr:uid="{00000000-0005-0000-0000-00006E020000}"/>
    <cellStyle name="Calc Percent (0)" xfId="624" xr:uid="{00000000-0005-0000-0000-00006F020000}"/>
    <cellStyle name="Calc Percent (1)" xfId="625" xr:uid="{00000000-0005-0000-0000-000070020000}"/>
    <cellStyle name="Calc Percent (2)" xfId="626" xr:uid="{00000000-0005-0000-0000-000071020000}"/>
    <cellStyle name="Calc Units (0)" xfId="627" xr:uid="{00000000-0005-0000-0000-000072020000}"/>
    <cellStyle name="Calc Units (1)" xfId="628" xr:uid="{00000000-0005-0000-0000-000073020000}"/>
    <cellStyle name="Calc Units (2)" xfId="629" xr:uid="{00000000-0005-0000-0000-000074020000}"/>
    <cellStyle name="Calculation" xfId="630" builtinId="22" customBuiltin="1"/>
    <cellStyle name="Calculation 2" xfId="631" xr:uid="{00000000-0005-0000-0000-000076020000}"/>
    <cellStyle name="category" xfId="632" xr:uid="{00000000-0005-0000-0000-000077020000}"/>
    <cellStyle name="category 2" xfId="633" xr:uid="{00000000-0005-0000-0000-000078020000}"/>
    <cellStyle name="Comma" xfId="637" builtinId="3"/>
    <cellStyle name="Comma [0] 2" xfId="638" xr:uid="{00000000-0005-0000-0000-00007A020000}"/>
    <cellStyle name="Comma [0] 2 2" xfId="639" xr:uid="{00000000-0005-0000-0000-00007B020000}"/>
    <cellStyle name="Comma [0] 2 2 2" xfId="640" xr:uid="{00000000-0005-0000-0000-00007C020000}"/>
    <cellStyle name="Comma [0] 2 3" xfId="641" xr:uid="{00000000-0005-0000-0000-00007D020000}"/>
    <cellStyle name="Comma [0] 2_Bieu chi tieu NQ-HDNDT" xfId="642" xr:uid="{00000000-0005-0000-0000-00007E020000}"/>
    <cellStyle name="Comma [0] 3" xfId="643" xr:uid="{00000000-0005-0000-0000-00007F020000}"/>
    <cellStyle name="Comma [0] 3 2" xfId="644" xr:uid="{00000000-0005-0000-0000-000080020000}"/>
    <cellStyle name="Comma [0] 4" xfId="645" xr:uid="{00000000-0005-0000-0000-000081020000}"/>
    <cellStyle name="Comma [0] 4 2" xfId="646" xr:uid="{00000000-0005-0000-0000-000082020000}"/>
    <cellStyle name="Comma [0] 5" xfId="647" xr:uid="{00000000-0005-0000-0000-000083020000}"/>
    <cellStyle name="Comma [0] 6" xfId="648" xr:uid="{00000000-0005-0000-0000-000084020000}"/>
    <cellStyle name="Comma [00]" xfId="649" xr:uid="{00000000-0005-0000-0000-000085020000}"/>
    <cellStyle name="Comma 10" xfId="650" xr:uid="{00000000-0005-0000-0000-000086020000}"/>
    <cellStyle name="Comma 10 2" xfId="651" xr:uid="{00000000-0005-0000-0000-000087020000}"/>
    <cellStyle name="Comma 10 2 2" xfId="652" xr:uid="{00000000-0005-0000-0000-000088020000}"/>
    <cellStyle name="Comma 10 3" xfId="653" xr:uid="{00000000-0005-0000-0000-000089020000}"/>
    <cellStyle name="Comma 10 4" xfId="654" xr:uid="{00000000-0005-0000-0000-00008A020000}"/>
    <cellStyle name="Comma 10 5" xfId="655" xr:uid="{00000000-0005-0000-0000-00008B020000}"/>
    <cellStyle name="Comma 11" xfId="656" xr:uid="{00000000-0005-0000-0000-00008C020000}"/>
    <cellStyle name="Comma 11 2" xfId="657" xr:uid="{00000000-0005-0000-0000-00008D020000}"/>
    <cellStyle name="Comma 12" xfId="658" xr:uid="{00000000-0005-0000-0000-00008E020000}"/>
    <cellStyle name="Comma 12 2" xfId="659" xr:uid="{00000000-0005-0000-0000-00008F020000}"/>
    <cellStyle name="Comma 13" xfId="660" xr:uid="{00000000-0005-0000-0000-000090020000}"/>
    <cellStyle name="Comma 13 2" xfId="661" xr:uid="{00000000-0005-0000-0000-000091020000}"/>
    <cellStyle name="Comma 14" xfId="662" xr:uid="{00000000-0005-0000-0000-000092020000}"/>
    <cellStyle name="Comma 14 2" xfId="663" xr:uid="{00000000-0005-0000-0000-000093020000}"/>
    <cellStyle name="Comma 15" xfId="664" xr:uid="{00000000-0005-0000-0000-000094020000}"/>
    <cellStyle name="Comma 15 2" xfId="665" xr:uid="{00000000-0005-0000-0000-000095020000}"/>
    <cellStyle name="Comma 16" xfId="666" xr:uid="{00000000-0005-0000-0000-000096020000}"/>
    <cellStyle name="Comma 16 2" xfId="667" xr:uid="{00000000-0005-0000-0000-000097020000}"/>
    <cellStyle name="Comma 17" xfId="668" xr:uid="{00000000-0005-0000-0000-000098020000}"/>
    <cellStyle name="Comma 17 2" xfId="669" xr:uid="{00000000-0005-0000-0000-000099020000}"/>
    <cellStyle name="Comma 18" xfId="670" xr:uid="{00000000-0005-0000-0000-00009A020000}"/>
    <cellStyle name="Comma 18 2" xfId="671" xr:uid="{00000000-0005-0000-0000-00009B020000}"/>
    <cellStyle name="Comma 19" xfId="672" xr:uid="{00000000-0005-0000-0000-00009C020000}"/>
    <cellStyle name="Comma 2" xfId="673" xr:uid="{00000000-0005-0000-0000-00009D020000}"/>
    <cellStyle name="Comma 2 2" xfId="674" xr:uid="{00000000-0005-0000-0000-00009E020000}"/>
    <cellStyle name="Comma 2 3" xfId="675" xr:uid="{00000000-0005-0000-0000-00009F020000}"/>
    <cellStyle name="Comma 2 4" xfId="676" xr:uid="{00000000-0005-0000-0000-0000A0020000}"/>
    <cellStyle name="Comma 2 4 2" xfId="677" xr:uid="{00000000-0005-0000-0000-0000A1020000}"/>
    <cellStyle name="Comma 2 5" xfId="678" xr:uid="{00000000-0005-0000-0000-0000A2020000}"/>
    <cellStyle name="Comma 2 5 2" xfId="679" xr:uid="{00000000-0005-0000-0000-0000A3020000}"/>
    <cellStyle name="Comma 2 6" xfId="680" xr:uid="{00000000-0005-0000-0000-0000A4020000}"/>
    <cellStyle name="Comma 2 7" xfId="681" xr:uid="{00000000-0005-0000-0000-0000A5020000}"/>
    <cellStyle name="Comma 2_B9-CTMTQG" xfId="682" xr:uid="{00000000-0005-0000-0000-0000A6020000}"/>
    <cellStyle name="Comma 20" xfId="683" xr:uid="{00000000-0005-0000-0000-0000A7020000}"/>
    <cellStyle name="Comma 21" xfId="684" xr:uid="{00000000-0005-0000-0000-0000A8020000}"/>
    <cellStyle name="Comma 22" xfId="685" xr:uid="{00000000-0005-0000-0000-0000A9020000}"/>
    <cellStyle name="Comma 22 3" xfId="686" xr:uid="{00000000-0005-0000-0000-0000AA020000}"/>
    <cellStyle name="Comma 23" xfId="687" xr:uid="{00000000-0005-0000-0000-0000AB020000}"/>
    <cellStyle name="Comma 24" xfId="688" xr:uid="{00000000-0005-0000-0000-0000AC020000}"/>
    <cellStyle name="Comma 3" xfId="689" xr:uid="{00000000-0005-0000-0000-0000AD020000}"/>
    <cellStyle name="Comma 3 2" xfId="690" xr:uid="{00000000-0005-0000-0000-0000AE020000}"/>
    <cellStyle name="Comma 3 3" xfId="691" xr:uid="{00000000-0005-0000-0000-0000AF020000}"/>
    <cellStyle name="Comma 3_B9-CTMTQG" xfId="692" xr:uid="{00000000-0005-0000-0000-0000B0020000}"/>
    <cellStyle name="Comma 3_BC 6 thang_Phu Luc" xfId="693" xr:uid="{00000000-0005-0000-0000-0000B1020000}"/>
    <cellStyle name="Comma 4" xfId="694" xr:uid="{00000000-0005-0000-0000-0000B2020000}"/>
    <cellStyle name="Comma 4 2" xfId="695" xr:uid="{00000000-0005-0000-0000-0000B3020000}"/>
    <cellStyle name="Comma 4 2 2" xfId="696" xr:uid="{00000000-0005-0000-0000-0000B4020000}"/>
    <cellStyle name="Comma 5" xfId="697" xr:uid="{00000000-0005-0000-0000-0000B5020000}"/>
    <cellStyle name="Comma 5 2" xfId="698" xr:uid="{00000000-0005-0000-0000-0000B6020000}"/>
    <cellStyle name="Comma 6" xfId="699" xr:uid="{00000000-0005-0000-0000-0000B7020000}"/>
    <cellStyle name="Comma 6 2" xfId="700" xr:uid="{00000000-0005-0000-0000-0000B8020000}"/>
    <cellStyle name="Comma 6 2 2" xfId="701" xr:uid="{00000000-0005-0000-0000-0000B9020000}"/>
    <cellStyle name="Comma 6 3" xfId="702" xr:uid="{00000000-0005-0000-0000-0000BA020000}"/>
    <cellStyle name="Comma 6 3 2" xfId="703" xr:uid="{00000000-0005-0000-0000-0000BB020000}"/>
    <cellStyle name="Comma 6 4" xfId="704" xr:uid="{00000000-0005-0000-0000-0000BC020000}"/>
    <cellStyle name="Comma 7" xfId="705" xr:uid="{00000000-0005-0000-0000-0000BD020000}"/>
    <cellStyle name="Comma 7 2" xfId="706" xr:uid="{00000000-0005-0000-0000-0000BE020000}"/>
    <cellStyle name="Comma 7 3" xfId="707" xr:uid="{00000000-0005-0000-0000-0000BF020000}"/>
    <cellStyle name="Comma 8" xfId="708" xr:uid="{00000000-0005-0000-0000-0000C0020000}"/>
    <cellStyle name="Comma 8 2" xfId="709" xr:uid="{00000000-0005-0000-0000-0000C1020000}"/>
    <cellStyle name="Comma 8 3" xfId="710" xr:uid="{00000000-0005-0000-0000-0000C2020000}"/>
    <cellStyle name="Comma 9" xfId="711" xr:uid="{00000000-0005-0000-0000-0000C3020000}"/>
    <cellStyle name="Comma 9 2" xfId="712" xr:uid="{00000000-0005-0000-0000-0000C4020000}"/>
    <cellStyle name="comma zerodec" xfId="713" xr:uid="{00000000-0005-0000-0000-0000C5020000}"/>
    <cellStyle name="comma zerodec 2" xfId="714" xr:uid="{00000000-0005-0000-0000-0000C6020000}"/>
    <cellStyle name="comma zerodec 2 2" xfId="715" xr:uid="{00000000-0005-0000-0000-0000C7020000}"/>
    <cellStyle name="Comma0" xfId="716" xr:uid="{00000000-0005-0000-0000-0000C8020000}"/>
    <cellStyle name="Currency [00]" xfId="717" xr:uid="{00000000-0005-0000-0000-0000C9020000}"/>
    <cellStyle name="Currency0" xfId="718" xr:uid="{00000000-0005-0000-0000-0000CA020000}"/>
    <cellStyle name="Currency1" xfId="719" xr:uid="{00000000-0005-0000-0000-0000CB020000}"/>
    <cellStyle name="Currency1 2" xfId="720" xr:uid="{00000000-0005-0000-0000-0000CC020000}"/>
    <cellStyle name="Currency1 2 2" xfId="721" xr:uid="{00000000-0005-0000-0000-0000CD020000}"/>
    <cellStyle name="Check Cell" xfId="634" builtinId="23" customBuiltin="1"/>
    <cellStyle name="Check Cell 2" xfId="635" xr:uid="{00000000-0005-0000-0000-0000CF020000}"/>
    <cellStyle name="CHUONG" xfId="636" xr:uid="{00000000-0005-0000-0000-0000D0020000}"/>
    <cellStyle name="Date" xfId="722" xr:uid="{00000000-0005-0000-0000-0000D1020000}"/>
    <cellStyle name="Date Short" xfId="723" xr:uid="{00000000-0005-0000-0000-0000D2020000}"/>
    <cellStyle name="Date_1 Bieu 6 thang nam 2011" xfId="724" xr:uid="{00000000-0005-0000-0000-0000D3020000}"/>
    <cellStyle name="Decimal" xfId="725" xr:uid="{00000000-0005-0000-0000-0000D4020000}"/>
    <cellStyle name="DELTA" xfId="726" xr:uid="{00000000-0005-0000-0000-0000D5020000}"/>
    <cellStyle name="Dezimal [0]_68574_Materialbedarfsliste" xfId="727" xr:uid="{00000000-0005-0000-0000-0000D6020000}"/>
    <cellStyle name="Dezimal_68574_Materialbedarfsliste" xfId="728" xr:uid="{00000000-0005-0000-0000-0000D7020000}"/>
    <cellStyle name="Dollar (zero dec)" xfId="729" xr:uid="{00000000-0005-0000-0000-0000D8020000}"/>
    <cellStyle name="Dollar (zero dec) 2" xfId="730" xr:uid="{00000000-0005-0000-0000-0000D9020000}"/>
    <cellStyle name="Dollar (zero dec) 2 2" xfId="731" xr:uid="{00000000-0005-0000-0000-0000DA020000}"/>
    <cellStyle name="Enter Currency (0)" xfId="732" xr:uid="{00000000-0005-0000-0000-0000DB020000}"/>
    <cellStyle name="Enter Currency (2)" xfId="733" xr:uid="{00000000-0005-0000-0000-0000DC020000}"/>
    <cellStyle name="Enter Units (0)" xfId="734" xr:uid="{00000000-0005-0000-0000-0000DD020000}"/>
    <cellStyle name="Enter Units (1)" xfId="735" xr:uid="{00000000-0005-0000-0000-0000DE020000}"/>
    <cellStyle name="Enter Units (2)" xfId="736" xr:uid="{00000000-0005-0000-0000-0000DF020000}"/>
    <cellStyle name="Euro" xfId="737" xr:uid="{00000000-0005-0000-0000-0000E0020000}"/>
    <cellStyle name="Explanatory Text" xfId="738" builtinId="53" customBuiltin="1"/>
    <cellStyle name="Explanatory Text 2" xfId="739" xr:uid="{00000000-0005-0000-0000-0000E2020000}"/>
    <cellStyle name="Fixed" xfId="740" xr:uid="{00000000-0005-0000-0000-0000E3020000}"/>
    <cellStyle name="Good" xfId="741" builtinId="26" customBuiltin="1"/>
    <cellStyle name="Good 2" xfId="742" xr:uid="{00000000-0005-0000-0000-0000E5020000}"/>
    <cellStyle name="Grey" xfId="743" xr:uid="{00000000-0005-0000-0000-0000E6020000}"/>
    <cellStyle name="Grey 2" xfId="744" xr:uid="{00000000-0005-0000-0000-0000E7020000}"/>
    <cellStyle name="ha" xfId="745" xr:uid="{00000000-0005-0000-0000-0000E8020000}"/>
    <cellStyle name="Header" xfId="746" xr:uid="{00000000-0005-0000-0000-0000E9020000}"/>
    <cellStyle name="Header1" xfId="747" xr:uid="{00000000-0005-0000-0000-0000EA020000}"/>
    <cellStyle name="Header1 2" xfId="748" xr:uid="{00000000-0005-0000-0000-0000EB020000}"/>
    <cellStyle name="Header2" xfId="749" xr:uid="{00000000-0005-0000-0000-0000EC020000}"/>
    <cellStyle name="Header2 2" xfId="750" xr:uid="{00000000-0005-0000-0000-0000ED020000}"/>
    <cellStyle name="Heading 1" xfId="751" builtinId="16" customBuiltin="1"/>
    <cellStyle name="Heading 1 2" xfId="752" xr:uid="{00000000-0005-0000-0000-0000EF020000}"/>
    <cellStyle name="Heading 2" xfId="753" builtinId="17" customBuiltin="1"/>
    <cellStyle name="Heading 2 2" xfId="754" xr:uid="{00000000-0005-0000-0000-0000F1020000}"/>
    <cellStyle name="Heading 3" xfId="755" builtinId="18" customBuiltin="1"/>
    <cellStyle name="Heading 3 2" xfId="756" xr:uid="{00000000-0005-0000-0000-0000F3020000}"/>
    <cellStyle name="Heading 4" xfId="757" builtinId="19" customBuiltin="1"/>
    <cellStyle name="Heading 4 2" xfId="758" xr:uid="{00000000-0005-0000-0000-0000F5020000}"/>
    <cellStyle name="HEADING1" xfId="759" xr:uid="{00000000-0005-0000-0000-0000F6020000}"/>
    <cellStyle name="HEADING1 2" xfId="760" xr:uid="{00000000-0005-0000-0000-0000F7020000}"/>
    <cellStyle name="HEADING1 2 2" xfId="761" xr:uid="{00000000-0005-0000-0000-0000F8020000}"/>
    <cellStyle name="HEADING2" xfId="762" xr:uid="{00000000-0005-0000-0000-0000F9020000}"/>
    <cellStyle name="HEADING2 2" xfId="763" xr:uid="{00000000-0005-0000-0000-0000FA020000}"/>
    <cellStyle name="HEADING2 2 2" xfId="764" xr:uid="{00000000-0005-0000-0000-0000FB020000}"/>
    <cellStyle name="headoption" xfId="765" xr:uid="{00000000-0005-0000-0000-0000FC020000}"/>
    <cellStyle name="Hoa-Scholl" xfId="766" xr:uid="{00000000-0005-0000-0000-0000FD020000}"/>
    <cellStyle name="Input" xfId="767" builtinId="20" customBuiltin="1"/>
    <cellStyle name="Input [yellow]" xfId="768" xr:uid="{00000000-0005-0000-0000-0000FF020000}"/>
    <cellStyle name="Input [yellow] 2" xfId="769" xr:uid="{00000000-0005-0000-0000-000000030000}"/>
    <cellStyle name="Input 2" xfId="770" xr:uid="{00000000-0005-0000-0000-000001030000}"/>
    <cellStyle name="Input 3" xfId="771" xr:uid="{00000000-0005-0000-0000-000002030000}"/>
    <cellStyle name="Input 4" xfId="772" xr:uid="{00000000-0005-0000-0000-000003030000}"/>
    <cellStyle name="Input 5" xfId="773" xr:uid="{00000000-0005-0000-0000-000004030000}"/>
    <cellStyle name="Input 6" xfId="774" xr:uid="{00000000-0005-0000-0000-000005030000}"/>
    <cellStyle name="Input 7" xfId="775" xr:uid="{00000000-0005-0000-0000-000006030000}"/>
    <cellStyle name="Ledger 17 x 11 in" xfId="776" xr:uid="{00000000-0005-0000-0000-000007030000}"/>
    <cellStyle name="Ledger 17 x 11 in 2" xfId="777" xr:uid="{00000000-0005-0000-0000-000008030000}"/>
    <cellStyle name="Line" xfId="778" xr:uid="{00000000-0005-0000-0000-000009030000}"/>
    <cellStyle name="Line 2" xfId="779" xr:uid="{00000000-0005-0000-0000-00000A030000}"/>
    <cellStyle name="Link Currency (0)" xfId="780" xr:uid="{00000000-0005-0000-0000-00000B030000}"/>
    <cellStyle name="Link Currency (2)" xfId="781" xr:uid="{00000000-0005-0000-0000-00000C030000}"/>
    <cellStyle name="Link Units (0)" xfId="782" xr:uid="{00000000-0005-0000-0000-00000D030000}"/>
    <cellStyle name="Link Units (1)" xfId="783" xr:uid="{00000000-0005-0000-0000-00000E030000}"/>
    <cellStyle name="Link Units (2)" xfId="784" xr:uid="{00000000-0005-0000-0000-00000F030000}"/>
    <cellStyle name="Linked Cell" xfId="785" builtinId="24" customBuiltin="1"/>
    <cellStyle name="Linked Cell 2" xfId="786" xr:uid="{00000000-0005-0000-0000-000011030000}"/>
    <cellStyle name="Loai CBDT" xfId="787" xr:uid="{00000000-0005-0000-0000-000012030000}"/>
    <cellStyle name="Loai CT" xfId="788" xr:uid="{00000000-0005-0000-0000-000013030000}"/>
    <cellStyle name="Loai GD" xfId="789" xr:uid="{00000000-0005-0000-0000-000014030000}"/>
    <cellStyle name="Millares [0]_Well Timing" xfId="790" xr:uid="{00000000-0005-0000-0000-000015030000}"/>
    <cellStyle name="Millares_Well Timing" xfId="791" xr:uid="{00000000-0005-0000-0000-000016030000}"/>
    <cellStyle name="Model" xfId="792" xr:uid="{00000000-0005-0000-0000-000017030000}"/>
    <cellStyle name="Model 2" xfId="793" xr:uid="{00000000-0005-0000-0000-000018030000}"/>
    <cellStyle name="moi" xfId="794" xr:uid="{00000000-0005-0000-0000-000019030000}"/>
    <cellStyle name="moi 2" xfId="795" xr:uid="{00000000-0005-0000-0000-00001A030000}"/>
    <cellStyle name="Moneda [0]_Well Timing" xfId="796" xr:uid="{00000000-0005-0000-0000-00001B030000}"/>
    <cellStyle name="Moneda_Well Timing" xfId="797" xr:uid="{00000000-0005-0000-0000-00001C030000}"/>
    <cellStyle name="Monétaire [0]_TARIFFS DB" xfId="798" xr:uid="{00000000-0005-0000-0000-00001D030000}"/>
    <cellStyle name="Monétaire_TARIFFS DB" xfId="799" xr:uid="{00000000-0005-0000-0000-00001E030000}"/>
    <cellStyle name="n" xfId="800" xr:uid="{00000000-0005-0000-0000-00001F030000}"/>
    <cellStyle name="n 2" xfId="801" xr:uid="{00000000-0005-0000-0000-000020030000}"/>
    <cellStyle name="n_1 Bieu 6 thang nam 2011" xfId="802" xr:uid="{00000000-0005-0000-0000-000021030000}"/>
    <cellStyle name="n_17 bieu (hung cap nhap)" xfId="803" xr:uid="{00000000-0005-0000-0000-000022030000}"/>
    <cellStyle name="n_Bao cao doan cong tac cua Bo thang 4-2010" xfId="804" xr:uid="{00000000-0005-0000-0000-000023030000}"/>
    <cellStyle name="n_Bao cao tinh hinh thuc hien KH 2009 den 31-01-10" xfId="805" xr:uid="{00000000-0005-0000-0000-000024030000}"/>
    <cellStyle name="n_Bieu 01 UB(hung)" xfId="806" xr:uid="{00000000-0005-0000-0000-000025030000}"/>
    <cellStyle name="n_Bieu chi tieu NQ-HDNDT" xfId="807" xr:uid="{00000000-0005-0000-0000-000026030000}"/>
    <cellStyle name="n_Bieu mau ke hoach 2013" xfId="808" xr:uid="{00000000-0005-0000-0000-000027030000}"/>
    <cellStyle name="n_Bieu mau KH 2013 (dia phuong)" xfId="809" xr:uid="{00000000-0005-0000-0000-000028030000}"/>
    <cellStyle name="n_Book1" xfId="810" xr:uid="{00000000-0005-0000-0000-000029030000}"/>
    <cellStyle name="n_Book1_Bieu du thao QD von ho tro co MT" xfId="811" xr:uid="{00000000-0005-0000-0000-00002A030000}"/>
    <cellStyle name="n_Book1_Bieu du thao QD von ho tro co MT 3" xfId="812" xr:uid="{00000000-0005-0000-0000-00002B030000}"/>
    <cellStyle name="n_Chi tieu 5 nam" xfId="813" xr:uid="{00000000-0005-0000-0000-00002C030000}"/>
    <cellStyle name="n_Ke hoach 2010 (theo doi)" xfId="814" xr:uid="{00000000-0005-0000-0000-00002D030000}"/>
    <cellStyle name="n_Ke hoach 2012" xfId="815" xr:uid="{00000000-0005-0000-0000-00002E030000}"/>
    <cellStyle name="n_KTXH (02)" xfId="817" xr:uid="{00000000-0005-0000-0000-00002F030000}"/>
    <cellStyle name="n_KH 2013_KKT_Phuluc(sửa lần cuối)" xfId="816" xr:uid="{00000000-0005-0000-0000-000030030000}"/>
    <cellStyle name="n_phu luc 6 thang gui bo" xfId="818" xr:uid="{00000000-0005-0000-0000-000031030000}"/>
    <cellStyle name="n_Phu luc BC KTXH" xfId="819" xr:uid="{00000000-0005-0000-0000-000032030000}"/>
    <cellStyle name="n_Tong hop so lieu" xfId="820" xr:uid="{00000000-0005-0000-0000-000033030000}"/>
    <cellStyle name="n_Tong hop theo doi von TPCP (BC)" xfId="821" xr:uid="{00000000-0005-0000-0000-000034030000}"/>
    <cellStyle name="Neutral" xfId="822" builtinId="28" customBuiltin="1"/>
    <cellStyle name="Neutral 2" xfId="823" xr:uid="{00000000-0005-0000-0000-000036030000}"/>
    <cellStyle name="New Times Roman" xfId="824" xr:uid="{00000000-0005-0000-0000-000037030000}"/>
    <cellStyle name="New Times Roman 2" xfId="825" xr:uid="{00000000-0005-0000-0000-000038030000}"/>
    <cellStyle name="New Times Roman 2 2" xfId="826" xr:uid="{00000000-0005-0000-0000-000039030000}"/>
    <cellStyle name="no dec" xfId="827" xr:uid="{00000000-0005-0000-0000-00003A030000}"/>
    <cellStyle name="no dec 2" xfId="828" xr:uid="{00000000-0005-0000-0000-00003B030000}"/>
    <cellStyle name="no dec 2 2" xfId="829" xr:uid="{00000000-0005-0000-0000-00003C030000}"/>
    <cellStyle name="ÑONVÒ" xfId="830" xr:uid="{00000000-0005-0000-0000-00003D030000}"/>
    <cellStyle name="Normal" xfId="0" builtinId="0"/>
    <cellStyle name="Normal - Style1" xfId="831" xr:uid="{00000000-0005-0000-0000-00003F030000}"/>
    <cellStyle name="Normal - Style1 2" xfId="832" xr:uid="{00000000-0005-0000-0000-000040030000}"/>
    <cellStyle name="Normal - Style1 3" xfId="833" xr:uid="{00000000-0005-0000-0000-000041030000}"/>
    <cellStyle name="Normal - Style1 3 2" xfId="834" xr:uid="{00000000-0005-0000-0000-000042030000}"/>
    <cellStyle name="Normal - Style1 4" xfId="835" xr:uid="{00000000-0005-0000-0000-000043030000}"/>
    <cellStyle name="Normal - Style1 5" xfId="836" xr:uid="{00000000-0005-0000-0000-000044030000}"/>
    <cellStyle name="Normal - Style1_Phu luc BC KTXH" xfId="837" xr:uid="{00000000-0005-0000-0000-000045030000}"/>
    <cellStyle name="Normal - 유형1" xfId="838" xr:uid="{00000000-0005-0000-0000-000046030000}"/>
    <cellStyle name="Normal 10" xfId="839" xr:uid="{00000000-0005-0000-0000-000047030000}"/>
    <cellStyle name="Normal 10 2" xfId="840" xr:uid="{00000000-0005-0000-0000-000048030000}"/>
    <cellStyle name="Normal 10 2 2" xfId="841" xr:uid="{00000000-0005-0000-0000-000049030000}"/>
    <cellStyle name="Normal 10 3" xfId="842" xr:uid="{00000000-0005-0000-0000-00004A030000}"/>
    <cellStyle name="Normal 10 4" xfId="843" xr:uid="{00000000-0005-0000-0000-00004B030000}"/>
    <cellStyle name="Normal 11" xfId="844" xr:uid="{00000000-0005-0000-0000-00004C030000}"/>
    <cellStyle name="Normal 11 2" xfId="845" xr:uid="{00000000-0005-0000-0000-00004D030000}"/>
    <cellStyle name="Normal 11 2 2" xfId="846" xr:uid="{00000000-0005-0000-0000-00004E030000}"/>
    <cellStyle name="Normal 12" xfId="847" xr:uid="{00000000-0005-0000-0000-00004F030000}"/>
    <cellStyle name="Normal 12 2" xfId="848" xr:uid="{00000000-0005-0000-0000-000050030000}"/>
    <cellStyle name="Normal 12 3" xfId="849" xr:uid="{00000000-0005-0000-0000-000051030000}"/>
    <cellStyle name="Normal 12 4" xfId="850" xr:uid="{00000000-0005-0000-0000-000052030000}"/>
    <cellStyle name="Normal 13" xfId="851" xr:uid="{00000000-0005-0000-0000-000053030000}"/>
    <cellStyle name="Normal 13 2" xfId="852" xr:uid="{00000000-0005-0000-0000-000054030000}"/>
    <cellStyle name="Normal 13 3" xfId="853" xr:uid="{00000000-0005-0000-0000-000055030000}"/>
    <cellStyle name="Normal 13 4" xfId="854" xr:uid="{00000000-0005-0000-0000-000056030000}"/>
    <cellStyle name="Normal 14" xfId="855" xr:uid="{00000000-0005-0000-0000-000057030000}"/>
    <cellStyle name="Normal 14 2" xfId="856" xr:uid="{00000000-0005-0000-0000-000058030000}"/>
    <cellStyle name="Normal 15" xfId="857" xr:uid="{00000000-0005-0000-0000-000059030000}"/>
    <cellStyle name="Normal 15 2" xfId="858" xr:uid="{00000000-0005-0000-0000-00005A030000}"/>
    <cellStyle name="Normal 16" xfId="859" xr:uid="{00000000-0005-0000-0000-00005B030000}"/>
    <cellStyle name="Normal 16 2" xfId="860" xr:uid="{00000000-0005-0000-0000-00005C030000}"/>
    <cellStyle name="Normal 16 3" xfId="861" xr:uid="{00000000-0005-0000-0000-00005D030000}"/>
    <cellStyle name="Normal 17" xfId="862" xr:uid="{00000000-0005-0000-0000-00005E030000}"/>
    <cellStyle name="Normal 17 2" xfId="863" xr:uid="{00000000-0005-0000-0000-00005F030000}"/>
    <cellStyle name="Normal 17 3" xfId="864" xr:uid="{00000000-0005-0000-0000-000060030000}"/>
    <cellStyle name="Normal 18" xfId="865" xr:uid="{00000000-0005-0000-0000-000061030000}"/>
    <cellStyle name="Normal 18 2" xfId="866" xr:uid="{00000000-0005-0000-0000-000062030000}"/>
    <cellStyle name="Normal 19" xfId="867" xr:uid="{00000000-0005-0000-0000-000063030000}"/>
    <cellStyle name="Normal 19 2" xfId="868" xr:uid="{00000000-0005-0000-0000-000064030000}"/>
    <cellStyle name="Normal 19 3" xfId="869" xr:uid="{00000000-0005-0000-0000-000065030000}"/>
    <cellStyle name="Normal 2" xfId="870" xr:uid="{00000000-0005-0000-0000-000066030000}"/>
    <cellStyle name="Normal 2 2" xfId="871" xr:uid="{00000000-0005-0000-0000-000067030000}"/>
    <cellStyle name="Normal 2 2 2" xfId="872" xr:uid="{00000000-0005-0000-0000-000068030000}"/>
    <cellStyle name="Normal 2 2 2 2" xfId="873" xr:uid="{00000000-0005-0000-0000-000069030000}"/>
    <cellStyle name="Normal 2 2 2 2 2" xfId="874" xr:uid="{00000000-0005-0000-0000-00006A030000}"/>
    <cellStyle name="Normal 2 2 2 3" xfId="875" xr:uid="{00000000-0005-0000-0000-00006B030000}"/>
    <cellStyle name="Normal 2 2 2_Bieu cap nhat so lieu chinh thuc nam 2011" xfId="876" xr:uid="{00000000-0005-0000-0000-00006C030000}"/>
    <cellStyle name="Normal 2 2_Bieu cap nhat so lieu chinh thuc nam 2011" xfId="877" xr:uid="{00000000-0005-0000-0000-00006D030000}"/>
    <cellStyle name="Normal 2 3" xfId="878" xr:uid="{00000000-0005-0000-0000-00006E030000}"/>
    <cellStyle name="Normal 2 3 2" xfId="879" xr:uid="{00000000-0005-0000-0000-00006F030000}"/>
    <cellStyle name="Normal 2 4" xfId="880" xr:uid="{00000000-0005-0000-0000-000070030000}"/>
    <cellStyle name="Normal 2 4 2" xfId="881" xr:uid="{00000000-0005-0000-0000-000071030000}"/>
    <cellStyle name="Normal 2 5" xfId="882" xr:uid="{00000000-0005-0000-0000-000072030000}"/>
    <cellStyle name="Normal 2 5 2" xfId="883" xr:uid="{00000000-0005-0000-0000-000073030000}"/>
    <cellStyle name="Normal 2 5 3" xfId="884" xr:uid="{00000000-0005-0000-0000-000074030000}"/>
    <cellStyle name="Normal 2 5 4" xfId="885" xr:uid="{00000000-0005-0000-0000-000075030000}"/>
    <cellStyle name="Normal 2 5 5" xfId="886" xr:uid="{00000000-0005-0000-0000-000076030000}"/>
    <cellStyle name="Normal 2 5_FILE CHI TIEU HIEN VAT HOAN CHINH NGAY 04-12-2014" xfId="887" xr:uid="{00000000-0005-0000-0000-000077030000}"/>
    <cellStyle name="Normal 2 6" xfId="888" xr:uid="{00000000-0005-0000-0000-000078030000}"/>
    <cellStyle name="Normal 2 6 2" xfId="889" xr:uid="{00000000-0005-0000-0000-000079030000}"/>
    <cellStyle name="Normal 2 7" xfId="890" xr:uid="{00000000-0005-0000-0000-00007A030000}"/>
    <cellStyle name="Normal 2 8" xfId="891" xr:uid="{00000000-0005-0000-0000-00007B030000}"/>
    <cellStyle name="Normal 2 9" xfId="892" xr:uid="{00000000-0005-0000-0000-00007C030000}"/>
    <cellStyle name="Normal 2_1 Bieu 6 thang nam 2011" xfId="893" xr:uid="{00000000-0005-0000-0000-00007D030000}"/>
    <cellStyle name="Normal 20" xfId="894" xr:uid="{00000000-0005-0000-0000-00007E030000}"/>
    <cellStyle name="Normal 21" xfId="895" xr:uid="{00000000-0005-0000-0000-00007F030000}"/>
    <cellStyle name="Normal 22" xfId="896" xr:uid="{00000000-0005-0000-0000-000080030000}"/>
    <cellStyle name="Normal 23" xfId="897" xr:uid="{00000000-0005-0000-0000-000081030000}"/>
    <cellStyle name="Normal 24" xfId="898" xr:uid="{00000000-0005-0000-0000-000082030000}"/>
    <cellStyle name="Normal 25" xfId="899" xr:uid="{00000000-0005-0000-0000-000083030000}"/>
    <cellStyle name="Normal 26" xfId="900" xr:uid="{00000000-0005-0000-0000-000084030000}"/>
    <cellStyle name="Normal 27" xfId="901" xr:uid="{00000000-0005-0000-0000-000085030000}"/>
    <cellStyle name="Normal 3" xfId="902" xr:uid="{00000000-0005-0000-0000-000086030000}"/>
    <cellStyle name="Normal 3 2" xfId="903" xr:uid="{00000000-0005-0000-0000-000087030000}"/>
    <cellStyle name="Normal 3 3" xfId="904" xr:uid="{00000000-0005-0000-0000-000088030000}"/>
    <cellStyle name="Normal 3 4" xfId="905" xr:uid="{00000000-0005-0000-0000-000089030000}"/>
    <cellStyle name="Normal 3 4 2" xfId="906" xr:uid="{00000000-0005-0000-0000-00008A030000}"/>
    <cellStyle name="Normal 3 5" xfId="907" xr:uid="{00000000-0005-0000-0000-00008B030000}"/>
    <cellStyle name="Normal 3_1 Bieu 6 thang nam 2011" xfId="908" xr:uid="{00000000-0005-0000-0000-00008C030000}"/>
    <cellStyle name="Normal 3_17 bieu (hung cap nhap)" xfId="909" xr:uid="{00000000-0005-0000-0000-00008D030000}"/>
    <cellStyle name="Normal 4" xfId="910" xr:uid="{00000000-0005-0000-0000-00008E030000}"/>
    <cellStyle name="Normal 4 2" xfId="911" xr:uid="{00000000-0005-0000-0000-00008F030000}"/>
    <cellStyle name="Normal 4 3" xfId="912" xr:uid="{00000000-0005-0000-0000-000090030000}"/>
    <cellStyle name="Normal 4 4" xfId="913" xr:uid="{00000000-0005-0000-0000-000091030000}"/>
    <cellStyle name="Normal 4_BC 6 thang_Phu Luc" xfId="914" xr:uid="{00000000-0005-0000-0000-000092030000}"/>
    <cellStyle name="Normal 5" xfId="915" xr:uid="{00000000-0005-0000-0000-000093030000}"/>
    <cellStyle name="Normal 5 2" xfId="916" xr:uid="{00000000-0005-0000-0000-000094030000}"/>
    <cellStyle name="Normal 5 3" xfId="917" xr:uid="{00000000-0005-0000-0000-000095030000}"/>
    <cellStyle name="Normal 5 4" xfId="918" xr:uid="{00000000-0005-0000-0000-000096030000}"/>
    <cellStyle name="Normal 5_B9-CTMTQG" xfId="919" xr:uid="{00000000-0005-0000-0000-000097030000}"/>
    <cellStyle name="Normal 6" xfId="920" xr:uid="{00000000-0005-0000-0000-000098030000}"/>
    <cellStyle name="Normal 6 2" xfId="921" xr:uid="{00000000-0005-0000-0000-000099030000}"/>
    <cellStyle name="Normal 6 3" xfId="922" xr:uid="{00000000-0005-0000-0000-00009A030000}"/>
    <cellStyle name="Normal 6 4" xfId="923" xr:uid="{00000000-0005-0000-0000-00009B030000}"/>
    <cellStyle name="Normal 6_BC 6 thang_Phu Luc" xfId="924" xr:uid="{00000000-0005-0000-0000-00009C030000}"/>
    <cellStyle name="Normal 7" xfId="925" xr:uid="{00000000-0005-0000-0000-00009D030000}"/>
    <cellStyle name="Normal 8" xfId="926" xr:uid="{00000000-0005-0000-0000-00009E030000}"/>
    <cellStyle name="Normal 8 2 3" xfId="927" xr:uid="{00000000-0005-0000-0000-00009F030000}"/>
    <cellStyle name="Normal 9" xfId="928" xr:uid="{00000000-0005-0000-0000-0000A0030000}"/>
    <cellStyle name="Normal_17 bieu (hung cap nhap)" xfId="929" xr:uid="{00000000-0005-0000-0000-0000A1030000}"/>
    <cellStyle name="Normal_bieu mau 2012 (cap nhap)" xfId="930" xr:uid="{00000000-0005-0000-0000-0000A2030000}"/>
    <cellStyle name="Normal_bieu mau KH2008" xfId="931" xr:uid="{00000000-0005-0000-0000-0000A3030000}"/>
    <cellStyle name="Normal_Bieu XDKH 2010- Dia phuong (hung)" xfId="932" xr:uid="{00000000-0005-0000-0000-0000A4030000}"/>
    <cellStyle name="Normal_Ket qua SXNN 2011" xfId="933" xr:uid="{00000000-0005-0000-0000-0000A5030000}"/>
    <cellStyle name="Normal_Sheet1_bieu mau 2012 (cap nhap)" xfId="934" xr:uid="{00000000-0005-0000-0000-0000A6030000}"/>
    <cellStyle name="Normal_Sheet6" xfId="935" xr:uid="{00000000-0005-0000-0000-0000A7030000}"/>
    <cellStyle name="Normal1" xfId="936" xr:uid="{00000000-0005-0000-0000-0000A8030000}"/>
    <cellStyle name="Note" xfId="937" builtinId="10" customBuiltin="1"/>
    <cellStyle name="Note 2" xfId="938" xr:uid="{00000000-0005-0000-0000-0000AA030000}"/>
    <cellStyle name="Note 3" xfId="939" xr:uid="{00000000-0005-0000-0000-0000AB030000}"/>
    <cellStyle name="Œ…‹æØ‚è [0.00]_ÆÂ¹²" xfId="940" xr:uid="{00000000-0005-0000-0000-0000AC030000}"/>
    <cellStyle name="oft Excel]_x000d__x000a_Comment=open=/f ‚ðw’è‚·‚é‚ÆAƒ†[ƒU[’è‹`ŠÖ”‚ðŠÖ”“\‚è•t‚¯‚Ìˆê——‚É“o˜^‚·‚é‚±‚Æ‚ª‚Å‚«‚Ü‚·B_x000d__x000a_Maximized" xfId="941" xr:uid="{00000000-0005-0000-0000-0000AD030000}"/>
    <cellStyle name="omma [0]_Mktg Prog" xfId="942" xr:uid="{00000000-0005-0000-0000-0000AE030000}"/>
    <cellStyle name="ormal_Sheet1_1" xfId="943" xr:uid="{00000000-0005-0000-0000-0000AF030000}"/>
    <cellStyle name="Output" xfId="944" builtinId="21" customBuiltin="1"/>
    <cellStyle name="Output 2" xfId="945" xr:uid="{00000000-0005-0000-0000-0000B1030000}"/>
    <cellStyle name="paint" xfId="946" xr:uid="{00000000-0005-0000-0000-0000B2030000}"/>
    <cellStyle name="Percent [0]" xfId="947" xr:uid="{00000000-0005-0000-0000-0000B3030000}"/>
    <cellStyle name="Percent [00]" xfId="948" xr:uid="{00000000-0005-0000-0000-0000B4030000}"/>
    <cellStyle name="Percent [2]" xfId="949" xr:uid="{00000000-0005-0000-0000-0000B5030000}"/>
    <cellStyle name="Percent [2] 2" xfId="950" xr:uid="{00000000-0005-0000-0000-0000B6030000}"/>
    <cellStyle name="Percent 10" xfId="951" xr:uid="{00000000-0005-0000-0000-0000B7030000}"/>
    <cellStyle name="Percent 11" xfId="952" xr:uid="{00000000-0005-0000-0000-0000B8030000}"/>
    <cellStyle name="Percent 12" xfId="953" xr:uid="{00000000-0005-0000-0000-0000B9030000}"/>
    <cellStyle name="Percent 13" xfId="954" xr:uid="{00000000-0005-0000-0000-0000BA030000}"/>
    <cellStyle name="Percent 14" xfId="955" xr:uid="{00000000-0005-0000-0000-0000BB030000}"/>
    <cellStyle name="Percent 2" xfId="956" xr:uid="{00000000-0005-0000-0000-0000BC030000}"/>
    <cellStyle name="Percent 2 2" xfId="957" xr:uid="{00000000-0005-0000-0000-0000BD030000}"/>
    <cellStyle name="Percent 2 3" xfId="958" xr:uid="{00000000-0005-0000-0000-0000BE030000}"/>
    <cellStyle name="Percent 2_Bieu chi tieu NQ-HDNDT" xfId="959" xr:uid="{00000000-0005-0000-0000-0000BF030000}"/>
    <cellStyle name="Percent 3" xfId="960" xr:uid="{00000000-0005-0000-0000-0000C0030000}"/>
    <cellStyle name="Percent 4" xfId="961" xr:uid="{00000000-0005-0000-0000-0000C1030000}"/>
    <cellStyle name="Percent 5" xfId="962" xr:uid="{00000000-0005-0000-0000-0000C2030000}"/>
    <cellStyle name="Percent 6" xfId="963" xr:uid="{00000000-0005-0000-0000-0000C3030000}"/>
    <cellStyle name="Percent 7" xfId="964" xr:uid="{00000000-0005-0000-0000-0000C4030000}"/>
    <cellStyle name="Percent 8" xfId="965" xr:uid="{00000000-0005-0000-0000-0000C5030000}"/>
    <cellStyle name="Percent 9" xfId="966" xr:uid="{00000000-0005-0000-0000-0000C6030000}"/>
    <cellStyle name="PrePop Currency (0)" xfId="967" xr:uid="{00000000-0005-0000-0000-0000C7030000}"/>
    <cellStyle name="PrePop Currency (2)" xfId="968" xr:uid="{00000000-0005-0000-0000-0000C8030000}"/>
    <cellStyle name="PrePop Units (0)" xfId="969" xr:uid="{00000000-0005-0000-0000-0000C9030000}"/>
    <cellStyle name="PrePop Units (1)" xfId="970" xr:uid="{00000000-0005-0000-0000-0000CA030000}"/>
    <cellStyle name="PrePop Units (2)" xfId="971" xr:uid="{00000000-0005-0000-0000-0000CB030000}"/>
    <cellStyle name="pricing" xfId="972" xr:uid="{00000000-0005-0000-0000-0000CC030000}"/>
    <cellStyle name="PSChar" xfId="973" xr:uid="{00000000-0005-0000-0000-0000CD030000}"/>
    <cellStyle name="PSHeading" xfId="974" xr:uid="{00000000-0005-0000-0000-0000CE030000}"/>
    <cellStyle name="PSHeading 2" xfId="975" xr:uid="{00000000-0005-0000-0000-0000CF030000}"/>
    <cellStyle name="subhead" xfId="976" xr:uid="{00000000-0005-0000-0000-0000D0030000}"/>
    <cellStyle name="subhead 2" xfId="977" xr:uid="{00000000-0005-0000-0000-0000D1030000}"/>
    <cellStyle name="T" xfId="978" xr:uid="{00000000-0005-0000-0000-0000D2030000}"/>
    <cellStyle name="T 2" xfId="979" xr:uid="{00000000-0005-0000-0000-0000D3030000}"/>
    <cellStyle name="T 2 2" xfId="980" xr:uid="{00000000-0005-0000-0000-0000D4030000}"/>
    <cellStyle name="T_02. BIEU NQDH XV" xfId="981" xr:uid="{00000000-0005-0000-0000-0000D5030000}"/>
    <cellStyle name="T_1 Bieu 6 thang nam 2011" xfId="982" xr:uid="{00000000-0005-0000-0000-0000D6030000}"/>
    <cellStyle name="T_1 Bieu 6 thang nam 2011 2" xfId="983" xr:uid="{00000000-0005-0000-0000-0000D7030000}"/>
    <cellStyle name="T_1 Bieu 6 thang nam 2011_02. BIEU NQDH XV" xfId="984" xr:uid="{00000000-0005-0000-0000-0000D8030000}"/>
    <cellStyle name="T_1 Bieu 6 thang nam 2011_BIEU BAO CAO KTXH 2015, PHNV 2016 (10.2015)" xfId="985" xr:uid="{00000000-0005-0000-0000-0000D9030000}"/>
    <cellStyle name="T_1 Bieu 6 thang nam 2011_Phu luc BC KTXH" xfId="986" xr:uid="{00000000-0005-0000-0000-0000DA030000}"/>
    <cellStyle name="T_1 Bieu 6 thang nam 2011_THANH 15.10" xfId="987" xr:uid="{00000000-0005-0000-0000-0000DB030000}"/>
    <cellStyle name="T_1 Bieu 6 thang nam 2011_Worksheet in F: BAO CAO KTXH 2015 BAO CAO CUA CAC PHONG THCL DAU TU PHAT TRIEN VA CONG TRINH TRONG DIEM (2)" xfId="988" xr:uid="{00000000-0005-0000-0000-0000DC030000}"/>
    <cellStyle name="T_Bao cao tinh hinh thuc hien KH 2009 den 31-01-10" xfId="989" xr:uid="{00000000-0005-0000-0000-0000DD030000}"/>
    <cellStyle name="T_Bao cao tinh hinh thuc hien KH 2009 den 31-01-10 2" xfId="990" xr:uid="{00000000-0005-0000-0000-0000DE030000}"/>
    <cellStyle name="T_Bao cao tinh hinh thuc hien KH 2009 den 31-01-10_02. BIEU NQDH XV" xfId="991" xr:uid="{00000000-0005-0000-0000-0000DF030000}"/>
    <cellStyle name="T_Bao cao tinh hinh thuc hien KH 2009 den 31-01-10_BIEU BAO CAO KTXH 2015, PHNV 2016 (10.2015)" xfId="992" xr:uid="{00000000-0005-0000-0000-0000E0030000}"/>
    <cellStyle name="T_Bao cao tinh hinh thuc hien KH 2009 den 31-01-10_Phu luc BC KTXH" xfId="993" xr:uid="{00000000-0005-0000-0000-0000E1030000}"/>
    <cellStyle name="T_Bao cao tinh hinh thuc hien KH 2009 den 31-01-10_THANH 15.10" xfId="994" xr:uid="{00000000-0005-0000-0000-0000E2030000}"/>
    <cellStyle name="T_Bao cao tinh hinh thuc hien KH 2009 den 31-01-10_Worksheet in F: BAO CAO KTXH 2015 BAO CAO CUA CAC PHONG THCL DAU TU PHAT TRIEN VA CONG TRINH TRONG DIEM (2)" xfId="995" xr:uid="{00000000-0005-0000-0000-0000E3030000}"/>
    <cellStyle name="T_BC cong trinh trong diem" xfId="996" xr:uid="{00000000-0005-0000-0000-0000E4030000}"/>
    <cellStyle name="T_BC cong trinh trong diem 2" xfId="997" xr:uid="{00000000-0005-0000-0000-0000E5030000}"/>
    <cellStyle name="T_BC cong trinh trong diem_02. BIEU NQDH XV" xfId="998" xr:uid="{00000000-0005-0000-0000-0000E6030000}"/>
    <cellStyle name="T_BC cong trinh trong diem_Bieu 6 thang nam 2012 (binh)" xfId="999" xr:uid="{00000000-0005-0000-0000-0000E7030000}"/>
    <cellStyle name="T_BC cong trinh trong diem_Bieu 6 thang nam 2012 (binh) 2" xfId="1000" xr:uid="{00000000-0005-0000-0000-0000E8030000}"/>
    <cellStyle name="T_BC cong trinh trong diem_Bieu 6 thang nam 2012 (binh)_02. BIEU NQDH XV" xfId="1001" xr:uid="{00000000-0005-0000-0000-0000E9030000}"/>
    <cellStyle name="T_BC cong trinh trong diem_Bieu 6 thang nam 2012 (binh)_BIEU BAO CAO KTXH 2015, PHNV 2016 (10.2015)" xfId="1002" xr:uid="{00000000-0005-0000-0000-0000EA030000}"/>
    <cellStyle name="T_BC cong trinh trong diem_Bieu 6 thang nam 2012 (binh)_Phu luc BC KTXH" xfId="1003" xr:uid="{00000000-0005-0000-0000-0000EB030000}"/>
    <cellStyle name="T_BC cong trinh trong diem_Bieu 6 thang nam 2012 (binh)_THANH 15.10" xfId="1004" xr:uid="{00000000-0005-0000-0000-0000EC030000}"/>
    <cellStyle name="T_BC cong trinh trong diem_Bieu 6 thang nam 2012 (binh)_Worksheet in F: BAO CAO KTXH 2015 BAO CAO CUA CAC PHONG THCL DAU TU PHAT TRIEN VA CONG TRINH TRONG DIEM (2)" xfId="1005" xr:uid="{00000000-0005-0000-0000-0000ED030000}"/>
    <cellStyle name="T_BC cong trinh trong diem_BIEU BAO CAO KTXH 2015, PHNV 2016 (10.2015)" xfId="1006" xr:uid="{00000000-0005-0000-0000-0000EE030000}"/>
    <cellStyle name="T_BC cong trinh trong diem_Phu luc BC KTXH" xfId="1007" xr:uid="{00000000-0005-0000-0000-0000EF030000}"/>
    <cellStyle name="T_BC cong trinh trong diem_THANH 15.10" xfId="1008" xr:uid="{00000000-0005-0000-0000-0000F0030000}"/>
    <cellStyle name="T_BC cong trinh trong diem_Worksheet in F: BAO CAO KTXH 2015 BAO CAO CUA CAC PHONG THCL DAU TU PHAT TRIEN VA CONG TRINH TRONG DIEM (2)" xfId="1009" xr:uid="{00000000-0005-0000-0000-0000F1030000}"/>
    <cellStyle name="T_Bc_tuan_1_CKy_6_KONTUM" xfId="1010" xr:uid="{00000000-0005-0000-0000-0000F2030000}"/>
    <cellStyle name="T_Bc_tuan_1_CKy_6_KONTUM 2" xfId="1011" xr:uid="{00000000-0005-0000-0000-0000F3030000}"/>
    <cellStyle name="T_Bc_tuan_1_CKy_6_KONTUM_02. BIEU NQDH XV" xfId="1012" xr:uid="{00000000-0005-0000-0000-0000F4030000}"/>
    <cellStyle name="T_Bc_tuan_1_CKy_6_KONTUM_Bao cao tinh hinh thuc hien KH 2009 den 31-01-10" xfId="1013" xr:uid="{00000000-0005-0000-0000-0000F5030000}"/>
    <cellStyle name="T_Bc_tuan_1_CKy_6_KONTUM_Bao cao tinh hinh thuc hien KH 2009 den 31-01-10 2" xfId="1014" xr:uid="{00000000-0005-0000-0000-0000F6030000}"/>
    <cellStyle name="T_Bc_tuan_1_CKy_6_KONTUM_Bao cao tinh hinh thuc hien KH 2009 den 31-01-10_02. BIEU NQDH XV" xfId="1015" xr:uid="{00000000-0005-0000-0000-0000F7030000}"/>
    <cellStyle name="T_Bc_tuan_1_CKy_6_KONTUM_Bao cao tinh hinh thuc hien KH 2009 den 31-01-10_BIEU BAO CAO KTXH 2015, PHNV 2016 (10.2015)" xfId="1016" xr:uid="{00000000-0005-0000-0000-0000F8030000}"/>
    <cellStyle name="T_Bc_tuan_1_CKy_6_KONTUM_Bao cao tinh hinh thuc hien KH 2009 den 31-01-10_Phu luc BC KTXH" xfId="1017" xr:uid="{00000000-0005-0000-0000-0000F9030000}"/>
    <cellStyle name="T_Bc_tuan_1_CKy_6_KONTUM_Bao cao tinh hinh thuc hien KH 2009 den 31-01-10_THANH 15.10" xfId="1018" xr:uid="{00000000-0005-0000-0000-0000FA030000}"/>
    <cellStyle name="T_Bc_tuan_1_CKy_6_KONTUM_Bao cao tinh hinh thuc hien KH 2009 den 31-01-10_Worksheet in F: BAO CAO KTXH 2015 BAO CAO CUA CAC PHONG THCL DAU TU PHAT TRIEN VA CONG TRINH TRONG DIEM (2)" xfId="1019" xr:uid="{00000000-0005-0000-0000-0000FB030000}"/>
    <cellStyle name="T_Bc_tuan_1_CKy_6_KONTUM_BIEU BAO CAO KTXH 2015, PHNV 2016 (10.2015)" xfId="1020" xr:uid="{00000000-0005-0000-0000-0000FC030000}"/>
    <cellStyle name="T_Bc_tuan_1_CKy_6_KONTUM_Bieu1" xfId="1021" xr:uid="{00000000-0005-0000-0000-0000FD030000}"/>
    <cellStyle name="T_Bc_tuan_1_CKy_6_KONTUM_Bieu1 2" xfId="1022" xr:uid="{00000000-0005-0000-0000-0000FE030000}"/>
    <cellStyle name="T_Bc_tuan_1_CKy_6_KONTUM_Bieu1_02. BIEU NQDH XV" xfId="1023" xr:uid="{00000000-0005-0000-0000-0000FF030000}"/>
    <cellStyle name="T_Bc_tuan_1_CKy_6_KONTUM_Bieu1_BIEU BAO CAO KTXH 2015, PHNV 2016 (10.2015)" xfId="1024" xr:uid="{00000000-0005-0000-0000-000000040000}"/>
    <cellStyle name="T_Bc_tuan_1_CKy_6_KONTUM_Bieu1_Phu luc BC KTXH" xfId="1025" xr:uid="{00000000-0005-0000-0000-000001040000}"/>
    <cellStyle name="T_Bc_tuan_1_CKy_6_KONTUM_Bieu1_THANH 15.10" xfId="1026" xr:uid="{00000000-0005-0000-0000-000002040000}"/>
    <cellStyle name="T_Bc_tuan_1_CKy_6_KONTUM_Bieu1_Worksheet in F: BAO CAO KTXH 2015 BAO CAO CUA CAC PHONG THCL DAU TU PHAT TRIEN VA CONG TRINH TRONG DIEM (2)" xfId="1027" xr:uid="{00000000-0005-0000-0000-000003040000}"/>
    <cellStyle name="T_Bc_tuan_1_CKy_6_KONTUM_CVLN_ _09_SKH-STC thuc hien KH 2008 keo dai_29-9-09_THE" xfId="1028" xr:uid="{00000000-0005-0000-0000-000004040000}"/>
    <cellStyle name="T_Bc_tuan_1_CKy_6_KONTUM_CVLN_ _09_SKH-STC thuc hien KH 2008 keo dai_29-9-09_THE 2" xfId="1029" xr:uid="{00000000-0005-0000-0000-000005040000}"/>
    <cellStyle name="T_Bc_tuan_1_CKy_6_KONTUM_CVLN_ _09_SKH-STC thuc hien KH 2008 keo dai_29-9-09_THE_02. BIEU NQDH XV" xfId="1030" xr:uid="{00000000-0005-0000-0000-000006040000}"/>
    <cellStyle name="T_Bc_tuan_1_CKy_6_KONTUM_CVLN_ _09_SKH-STC thuc hien KH 2008 keo dai_29-9-09_THE_BIEU BAO CAO KTXH 2015, PHNV 2016 (10.2015)" xfId="1031" xr:uid="{00000000-0005-0000-0000-000007040000}"/>
    <cellStyle name="T_Bc_tuan_1_CKy_6_KONTUM_CVLN_ _09_SKH-STC thuc hien KH 2008 keo dai_29-9-09_THE_Phu luc BC KTXH" xfId="1032" xr:uid="{00000000-0005-0000-0000-000008040000}"/>
    <cellStyle name="T_Bc_tuan_1_CKy_6_KONTUM_CVLN_ _09_SKH-STC thuc hien KH 2008 keo dai_29-9-09_THE_THANH 15.10" xfId="1033" xr:uid="{00000000-0005-0000-0000-000009040000}"/>
    <cellStyle name="T_Bc_tuan_1_CKy_6_KONTUM_CVLN_ _09_SKH-STC thuc hien KH 2008 keo dai_29-9-09_THE_Worksheet in F: BAO CAO KTXH 2015 BAO CAO CUA CAC PHONG THCL DAU TU PHAT TRIEN VA CONG TRINH TRONG DIEM (2)" xfId="1034" xr:uid="{00000000-0005-0000-0000-00000A040000}"/>
    <cellStyle name="T_Bc_tuan_1_CKy_6_KONTUM_Phu luc BC KTXH" xfId="1035" xr:uid="{00000000-0005-0000-0000-00000B040000}"/>
    <cellStyle name="T_Bc_tuan_1_CKy_6_KONTUM_THANH 15.10" xfId="1036" xr:uid="{00000000-0005-0000-0000-00000C040000}"/>
    <cellStyle name="T_Bc_tuan_1_CKy_6_KONTUM_Worksheet in F: BAO CAO KTXH 2015 BAO CAO CUA CAC PHONG THCL DAU TU PHAT TRIEN VA CONG TRINH TRONG DIEM (2)" xfId="1037" xr:uid="{00000000-0005-0000-0000-00000D040000}"/>
    <cellStyle name="T_Bieu 01 UB(hung)" xfId="1038" xr:uid="{00000000-0005-0000-0000-00000E040000}"/>
    <cellStyle name="T_Bieu 01 UB(hung) 2" xfId="1039" xr:uid="{00000000-0005-0000-0000-00000F040000}"/>
    <cellStyle name="T_Bieu 01 UB(hung)_02. BIEU NQDH XV" xfId="1040" xr:uid="{00000000-0005-0000-0000-000010040000}"/>
    <cellStyle name="T_Bieu 01 UB(hung)_BIEU BAO CAO KTXH 2015, PHNV 2016 (10.2015)" xfId="1041" xr:uid="{00000000-0005-0000-0000-000011040000}"/>
    <cellStyle name="T_Bieu 01 UB(hung)_Phu luc BC KTXH" xfId="1042" xr:uid="{00000000-0005-0000-0000-000012040000}"/>
    <cellStyle name="T_Bieu 01 UB(hung)_THANH 15.10" xfId="1043" xr:uid="{00000000-0005-0000-0000-000013040000}"/>
    <cellStyle name="T_Bieu 01 UB(hung)_Worksheet in F: BAO CAO KTXH 2015 BAO CAO CUA CAC PHONG THCL DAU TU PHAT TRIEN VA CONG TRINH TRONG DIEM (2)" xfId="1044" xr:uid="{00000000-0005-0000-0000-000014040000}"/>
    <cellStyle name="T_BIEU BAO CAO KTXH 2015, PHNV 2016 (10.2015)" xfId="1045" xr:uid="{00000000-0005-0000-0000-000015040000}"/>
    <cellStyle name="T_Bieu chi tieu NQ-HDNDT" xfId="1046" xr:uid="{00000000-0005-0000-0000-000016040000}"/>
    <cellStyle name="T_Bieu chi tieu NQ-HDNDT 2" xfId="1047" xr:uid="{00000000-0005-0000-0000-000017040000}"/>
    <cellStyle name="T_Bieu chi tieu NQ-HDNDT_02. BIEU NQDH XV" xfId="1048" xr:uid="{00000000-0005-0000-0000-000018040000}"/>
    <cellStyle name="T_Bieu chi tieu NQ-HDNDT_BIEU BAO CAO KTXH 2015, PHNV 2016 (10.2015)" xfId="1049" xr:uid="{00000000-0005-0000-0000-000019040000}"/>
    <cellStyle name="T_Bieu chi tieu NQ-HDNDT_Phu luc BC KTXH" xfId="1050" xr:uid="{00000000-0005-0000-0000-00001A040000}"/>
    <cellStyle name="T_Bieu chi tieu NQ-HDNDT_THANH 15.10" xfId="1051" xr:uid="{00000000-0005-0000-0000-00001B040000}"/>
    <cellStyle name="T_Bieu chi tieu NQ-HDNDT_Worksheet in F: BAO CAO KTXH 2015 BAO CAO CUA CAC PHONG THCL DAU TU PHAT TRIEN VA CONG TRINH TRONG DIEM (2)" xfId="1052" xr:uid="{00000000-0005-0000-0000-00001C040000}"/>
    <cellStyle name="T_Bieu mau KH 2013 (dia phuong)" xfId="1053" xr:uid="{00000000-0005-0000-0000-00001D040000}"/>
    <cellStyle name="T_Bieu mau KH 2013 (dia phuong) 2" xfId="1054" xr:uid="{00000000-0005-0000-0000-00001E040000}"/>
    <cellStyle name="T_Bieu mau KH 2013 (dia phuong)_02. BIEU NQDH XV" xfId="1055" xr:uid="{00000000-0005-0000-0000-00001F040000}"/>
    <cellStyle name="T_Bieu mau KH 2013 (dia phuong)_BIEU BAO CAO KTXH 2015, PHNV 2016 (10.2015)" xfId="1056" xr:uid="{00000000-0005-0000-0000-000020040000}"/>
    <cellStyle name="T_Bieu mau KH 2013 (dia phuong)_Phu luc BC KTXH" xfId="1057" xr:uid="{00000000-0005-0000-0000-000021040000}"/>
    <cellStyle name="T_Bieu mau KH 2013 (dia phuong)_THANH 15.10" xfId="1058" xr:uid="{00000000-0005-0000-0000-000022040000}"/>
    <cellStyle name="T_Bieu mau KH 2013 (dia phuong)_Worksheet in F: BAO CAO KTXH 2015 BAO CAO CUA CAC PHONG THCL DAU TU PHAT TRIEN VA CONG TRINH TRONG DIEM (2)" xfId="1059" xr:uid="{00000000-0005-0000-0000-000023040000}"/>
    <cellStyle name="T_Bieu1" xfId="1060" xr:uid="{00000000-0005-0000-0000-000024040000}"/>
    <cellStyle name="T_Bieu1 2" xfId="1061" xr:uid="{00000000-0005-0000-0000-000025040000}"/>
    <cellStyle name="T_Bieu1_02. BIEU NQDH XV" xfId="1062" xr:uid="{00000000-0005-0000-0000-000026040000}"/>
    <cellStyle name="T_Bieu1_BIEU BAO CAO KTXH 2015, PHNV 2016 (10.2015)" xfId="1063" xr:uid="{00000000-0005-0000-0000-000027040000}"/>
    <cellStyle name="T_Bieu1_Phu luc BC KTXH" xfId="1064" xr:uid="{00000000-0005-0000-0000-000028040000}"/>
    <cellStyle name="T_Bieu1_THANH 15.10" xfId="1065" xr:uid="{00000000-0005-0000-0000-000029040000}"/>
    <cellStyle name="T_Bieu1_Worksheet in F: BAO CAO KTXH 2015 BAO CAO CUA CAC PHONG THCL DAU TU PHAT TRIEN VA CONG TRINH TRONG DIEM (2)" xfId="1066" xr:uid="{00000000-0005-0000-0000-00002A040000}"/>
    <cellStyle name="T_Book1" xfId="1067" xr:uid="{00000000-0005-0000-0000-00002B040000}"/>
    <cellStyle name="T_Book1 2" xfId="1068" xr:uid="{00000000-0005-0000-0000-00002C040000}"/>
    <cellStyle name="T_Book1_02. BIEU NQDH XV" xfId="1069" xr:uid="{00000000-0005-0000-0000-00002D040000}"/>
    <cellStyle name="T_Book1_Bao cao tinh hinh thuc hien KH 2009 den 31-01-10" xfId="1070" xr:uid="{00000000-0005-0000-0000-00002E040000}"/>
    <cellStyle name="T_Book1_Bao cao tinh hinh thuc hien KH 2009 den 31-01-10 2" xfId="1071" xr:uid="{00000000-0005-0000-0000-00002F040000}"/>
    <cellStyle name="T_Book1_Bao cao tinh hinh thuc hien KH 2009 den 31-01-10_02. BIEU NQDH XV" xfId="1072" xr:uid="{00000000-0005-0000-0000-000030040000}"/>
    <cellStyle name="T_Book1_Bao cao tinh hinh thuc hien KH 2009 den 31-01-10_BIEU BAO CAO KTXH 2015, PHNV 2016 (10.2015)" xfId="1073" xr:uid="{00000000-0005-0000-0000-000031040000}"/>
    <cellStyle name="T_Book1_Bao cao tinh hinh thuc hien KH 2009 den 31-01-10_Phu luc BC KTXH" xfId="1074" xr:uid="{00000000-0005-0000-0000-000032040000}"/>
    <cellStyle name="T_Book1_Bao cao tinh hinh thuc hien KH 2009 den 31-01-10_THANH 15.10" xfId="1075" xr:uid="{00000000-0005-0000-0000-000033040000}"/>
    <cellStyle name="T_Book1_Bao cao tinh hinh thuc hien KH 2009 den 31-01-10_Worksheet in F: BAO CAO KTXH 2015 BAO CAO CUA CAC PHONG THCL DAU TU PHAT TRIEN VA CONG TRINH TRONG DIEM (2)" xfId="1076" xr:uid="{00000000-0005-0000-0000-000034040000}"/>
    <cellStyle name="T_Book1_BIEU BAO CAO KTXH 2015, PHNV 2016 (10.2015)" xfId="1077" xr:uid="{00000000-0005-0000-0000-000035040000}"/>
    <cellStyle name="T_Book1_Bieu1" xfId="1078" xr:uid="{00000000-0005-0000-0000-000036040000}"/>
    <cellStyle name="T_Book1_Bieu1 2" xfId="1079" xr:uid="{00000000-0005-0000-0000-000037040000}"/>
    <cellStyle name="T_Book1_Bieu1_02. BIEU NQDH XV" xfId="1080" xr:uid="{00000000-0005-0000-0000-000038040000}"/>
    <cellStyle name="T_Book1_Bieu1_BIEU BAO CAO KTXH 2015, PHNV 2016 (10.2015)" xfId="1081" xr:uid="{00000000-0005-0000-0000-000039040000}"/>
    <cellStyle name="T_Book1_Bieu1_Phu luc BC KTXH" xfId="1082" xr:uid="{00000000-0005-0000-0000-00003A040000}"/>
    <cellStyle name="T_Book1_Bieu1_THANH 15.10" xfId="1083" xr:uid="{00000000-0005-0000-0000-00003B040000}"/>
    <cellStyle name="T_Book1_Bieu1_Worksheet in F: BAO CAO KTXH 2015 BAO CAO CUA CAC PHONG THCL DAU TU PHAT TRIEN VA CONG TRINH TRONG DIEM (2)" xfId="1084" xr:uid="{00000000-0005-0000-0000-00003C040000}"/>
    <cellStyle name="T_Book1_Book1" xfId="1085" xr:uid="{00000000-0005-0000-0000-00003D040000}"/>
    <cellStyle name="T_Book1_Book1 2" xfId="1086" xr:uid="{00000000-0005-0000-0000-00003E040000}"/>
    <cellStyle name="T_Book1_Book1_02. BIEU NQDH XV" xfId="1087" xr:uid="{00000000-0005-0000-0000-00003F040000}"/>
    <cellStyle name="T_Book1_Book1_BIEU BAO CAO KTXH 2015, PHNV 2016 (10.2015)" xfId="1088" xr:uid="{00000000-0005-0000-0000-000040040000}"/>
    <cellStyle name="T_Book1_Book1_Phu luc BC KTXH" xfId="1089" xr:uid="{00000000-0005-0000-0000-000041040000}"/>
    <cellStyle name="T_Book1_Book1_THANH 15.10" xfId="1090" xr:uid="{00000000-0005-0000-0000-000042040000}"/>
    <cellStyle name="T_Book1_Book1_Worksheet in F: BAO CAO KTXH 2015 BAO CAO CUA CAC PHONG THCL DAU TU PHAT TRIEN VA CONG TRINH TRONG DIEM (2)" xfId="1091" xr:uid="{00000000-0005-0000-0000-000043040000}"/>
    <cellStyle name="T_Book1_Phu luc BC KTXH" xfId="1092" xr:uid="{00000000-0005-0000-0000-000044040000}"/>
    <cellStyle name="T_Book1_Ra soat KH 2008 (chinh thuc)" xfId="1093" xr:uid="{00000000-0005-0000-0000-000045040000}"/>
    <cellStyle name="T_Book1_Ra soat KH 2008 (chinh thuc) 2" xfId="1094" xr:uid="{00000000-0005-0000-0000-000046040000}"/>
    <cellStyle name="T_Book1_Ra soat KH 2008 (chinh thuc)_02. BIEU NQDH XV" xfId="1095" xr:uid="{00000000-0005-0000-0000-000047040000}"/>
    <cellStyle name="T_Book1_Ra soat KH 2008 (chinh thuc)_BIEU BAO CAO KTXH 2015, PHNV 2016 (10.2015)" xfId="1096" xr:uid="{00000000-0005-0000-0000-000048040000}"/>
    <cellStyle name="T_Book1_Ra soat KH 2008 (chinh thuc)_Phu luc BC KTXH" xfId="1097" xr:uid="{00000000-0005-0000-0000-000049040000}"/>
    <cellStyle name="T_Book1_Ra soat KH 2008 (chinh thuc)_THANH 15.10" xfId="1098" xr:uid="{00000000-0005-0000-0000-00004A040000}"/>
    <cellStyle name="T_Book1_Ra soat KH 2008 (chinh thuc)_Worksheet in F: BAO CAO KTXH 2015 BAO CAO CUA CAC PHONG THCL DAU TU PHAT TRIEN VA CONG TRINH TRONG DIEM (2)" xfId="1099" xr:uid="{00000000-0005-0000-0000-00004B040000}"/>
    <cellStyle name="T_Book1_Ra soat KH 2009 (chinh thuc o nha)" xfId="1100" xr:uid="{00000000-0005-0000-0000-00004C040000}"/>
    <cellStyle name="T_Book1_Ra soat KH 2009 (chinh thuc o nha) 2" xfId="1101" xr:uid="{00000000-0005-0000-0000-00004D040000}"/>
    <cellStyle name="T_Book1_Ra soat KH 2009 (chinh thuc o nha)_02. BIEU NQDH XV" xfId="1102" xr:uid="{00000000-0005-0000-0000-00004E040000}"/>
    <cellStyle name="T_Book1_Ra soat KH 2009 (chinh thuc o nha)_BIEU BAO CAO KTXH 2015, PHNV 2016 (10.2015)" xfId="1103" xr:uid="{00000000-0005-0000-0000-00004F040000}"/>
    <cellStyle name="T_Book1_Ra soat KH 2009 (chinh thuc o nha)_Phu luc BC KTXH" xfId="1104" xr:uid="{00000000-0005-0000-0000-000050040000}"/>
    <cellStyle name="T_Book1_Ra soat KH 2009 (chinh thuc o nha)_THANH 15.10" xfId="1105" xr:uid="{00000000-0005-0000-0000-000051040000}"/>
    <cellStyle name="T_Book1_Ra soat KH 2009 (chinh thuc o nha)_Worksheet in F: BAO CAO KTXH 2015 BAO CAO CUA CAC PHONG THCL DAU TU PHAT TRIEN VA CONG TRINH TRONG DIEM (2)" xfId="1106" xr:uid="{00000000-0005-0000-0000-000052040000}"/>
    <cellStyle name="T_Book1_THANH 15.10" xfId="1107" xr:uid="{00000000-0005-0000-0000-000053040000}"/>
    <cellStyle name="T_Book1_Worksheet in F: BAO CAO KTXH 2015 BAO CAO CUA CAC PHONG THCL DAU TU PHAT TRIEN VA CONG TRINH TRONG DIEM (2)" xfId="1108" xr:uid="{00000000-0005-0000-0000-000054040000}"/>
    <cellStyle name="T_Chi tieu 5 nam" xfId="1109" xr:uid="{00000000-0005-0000-0000-000055040000}"/>
    <cellStyle name="T_Chi tieu 5 nam 2" xfId="1110" xr:uid="{00000000-0005-0000-0000-000056040000}"/>
    <cellStyle name="T_Chi tieu 5 nam_02. BIEU NQDH XV" xfId="1111" xr:uid="{00000000-0005-0000-0000-000057040000}"/>
    <cellStyle name="T_Chi tieu 5 nam_BC cong trinh trong diem" xfId="1112" xr:uid="{00000000-0005-0000-0000-000058040000}"/>
    <cellStyle name="T_Chi tieu 5 nam_BC cong trinh trong diem 2" xfId="1113" xr:uid="{00000000-0005-0000-0000-000059040000}"/>
    <cellStyle name="T_Chi tieu 5 nam_BC cong trinh trong diem_02. BIEU NQDH XV" xfId="1114" xr:uid="{00000000-0005-0000-0000-00005A040000}"/>
    <cellStyle name="T_Chi tieu 5 nam_BC cong trinh trong diem_Bieu 6 thang nam 2012 (binh)" xfId="1115" xr:uid="{00000000-0005-0000-0000-00005B040000}"/>
    <cellStyle name="T_Chi tieu 5 nam_BC cong trinh trong diem_Bieu 6 thang nam 2012 (binh) 2" xfId="1116" xr:uid="{00000000-0005-0000-0000-00005C040000}"/>
    <cellStyle name="T_Chi tieu 5 nam_BC cong trinh trong diem_Bieu 6 thang nam 2012 (binh)_02. BIEU NQDH XV" xfId="1117" xr:uid="{00000000-0005-0000-0000-00005D040000}"/>
    <cellStyle name="T_Chi tieu 5 nam_BC cong trinh trong diem_Bieu 6 thang nam 2012 (binh)_BIEU BAO CAO KTXH 2015, PHNV 2016 (10.2015)" xfId="1118" xr:uid="{00000000-0005-0000-0000-00005E040000}"/>
    <cellStyle name="T_Chi tieu 5 nam_BC cong trinh trong diem_Bieu 6 thang nam 2012 (binh)_Phu luc BC KTXH" xfId="1119" xr:uid="{00000000-0005-0000-0000-00005F040000}"/>
    <cellStyle name="T_Chi tieu 5 nam_BC cong trinh trong diem_Bieu 6 thang nam 2012 (binh)_THANH 15.10" xfId="1120" xr:uid="{00000000-0005-0000-0000-000060040000}"/>
    <cellStyle name="T_Chi tieu 5 nam_BC cong trinh trong diem_Bieu 6 thang nam 2012 (binh)_Worksheet in F: BAO CAO KTXH 2015 BAO CAO CUA CAC PHONG THCL DAU TU PHAT TRIEN VA CONG TRINH TRONG DIEM (2)" xfId="1121" xr:uid="{00000000-0005-0000-0000-000061040000}"/>
    <cellStyle name="T_Chi tieu 5 nam_BC cong trinh trong diem_BIEU BAO CAO KTXH 2015, PHNV 2016 (10.2015)" xfId="1122" xr:uid="{00000000-0005-0000-0000-000062040000}"/>
    <cellStyle name="T_Chi tieu 5 nam_BC cong trinh trong diem_Phu luc BC KTXH" xfId="1123" xr:uid="{00000000-0005-0000-0000-000063040000}"/>
    <cellStyle name="T_Chi tieu 5 nam_BC cong trinh trong diem_THANH 15.10" xfId="1124" xr:uid="{00000000-0005-0000-0000-000064040000}"/>
    <cellStyle name="T_Chi tieu 5 nam_BC cong trinh trong diem_Worksheet in F: BAO CAO KTXH 2015 BAO CAO CUA CAC PHONG THCL DAU TU PHAT TRIEN VA CONG TRINH TRONG DIEM (2)" xfId="1125" xr:uid="{00000000-0005-0000-0000-000065040000}"/>
    <cellStyle name="T_Chi tieu 5 nam_BIEU BAO CAO KTXH 2015, PHNV 2016 (10.2015)" xfId="1126" xr:uid="{00000000-0005-0000-0000-000066040000}"/>
    <cellStyle name="T_Chi tieu 5 nam_Danh muc cong trinh trong diem (04.5.12) (1)" xfId="1127" xr:uid="{00000000-0005-0000-0000-000067040000}"/>
    <cellStyle name="T_Chi tieu 5 nam_Danh muc cong trinh trong diem (04.5.12) (1) 2" xfId="1128" xr:uid="{00000000-0005-0000-0000-000068040000}"/>
    <cellStyle name="T_Chi tieu 5 nam_Danh muc cong trinh trong diem (04.5.12) (1)_02. BIEU NQDH XV" xfId="1129" xr:uid="{00000000-0005-0000-0000-000069040000}"/>
    <cellStyle name="T_Chi tieu 5 nam_Danh muc cong trinh trong diem (04.5.12) (1)_BIEU BAO CAO KTXH 2015, PHNV 2016 (10.2015)" xfId="1130" xr:uid="{00000000-0005-0000-0000-00006A040000}"/>
    <cellStyle name="T_Chi tieu 5 nam_Danh muc cong trinh trong diem (04.5.12) (1)_Phu luc BC KTXH" xfId="1131" xr:uid="{00000000-0005-0000-0000-00006B040000}"/>
    <cellStyle name="T_Chi tieu 5 nam_Danh muc cong trinh trong diem (04.5.12) (1)_THANH 15.10" xfId="1132" xr:uid="{00000000-0005-0000-0000-00006C040000}"/>
    <cellStyle name="T_Chi tieu 5 nam_Danh muc cong trinh trong diem (04.5.12) (1)_Worksheet in F: BAO CAO KTXH 2015 BAO CAO CUA CAC PHONG THCL DAU TU PHAT TRIEN VA CONG TRINH TRONG DIEM (2)" xfId="1133" xr:uid="{00000000-0005-0000-0000-00006D040000}"/>
    <cellStyle name="T_Chi tieu 5 nam_Danh muc cong trinh trong diem (15.8.11)" xfId="1134" xr:uid="{00000000-0005-0000-0000-00006E040000}"/>
    <cellStyle name="T_Chi tieu 5 nam_Danh muc cong trinh trong diem (15.8.11) 2" xfId="1135" xr:uid="{00000000-0005-0000-0000-00006F040000}"/>
    <cellStyle name="T_Chi tieu 5 nam_Danh muc cong trinh trong diem (15.8.11)_02. BIEU NQDH XV" xfId="1136" xr:uid="{00000000-0005-0000-0000-000070040000}"/>
    <cellStyle name="T_Chi tieu 5 nam_Danh muc cong trinh trong diem (15.8.11)_BIEU BAO CAO KTXH 2015, PHNV 2016 (10.2015)" xfId="1137" xr:uid="{00000000-0005-0000-0000-000071040000}"/>
    <cellStyle name="T_Chi tieu 5 nam_Danh muc cong trinh trong diem (15.8.11)_Phu luc BC KTXH" xfId="1138" xr:uid="{00000000-0005-0000-0000-000072040000}"/>
    <cellStyle name="T_Chi tieu 5 nam_Danh muc cong trinh trong diem (15.8.11)_THANH 15.10" xfId="1139" xr:uid="{00000000-0005-0000-0000-000073040000}"/>
    <cellStyle name="T_Chi tieu 5 nam_Danh muc cong trinh trong diem (15.8.11)_Worksheet in F: BAO CAO KTXH 2015 BAO CAO CUA CAC PHONG THCL DAU TU PHAT TRIEN VA CONG TRINH TRONG DIEM (2)" xfId="1140" xr:uid="{00000000-0005-0000-0000-000074040000}"/>
    <cellStyle name="T_Chi tieu 5 nam_Danh muc cong trinh trong diem (25.5.12)" xfId="1141" xr:uid="{00000000-0005-0000-0000-000075040000}"/>
    <cellStyle name="T_Chi tieu 5 nam_Danh muc cong trinh trong diem (25.5.12) 2" xfId="1142" xr:uid="{00000000-0005-0000-0000-000076040000}"/>
    <cellStyle name="T_Chi tieu 5 nam_Danh muc cong trinh trong diem (25.5.12)_02. BIEU NQDH XV" xfId="1143" xr:uid="{00000000-0005-0000-0000-000077040000}"/>
    <cellStyle name="T_Chi tieu 5 nam_Danh muc cong trinh trong diem (25.5.12)_BIEU BAO CAO KTXH 2015, PHNV 2016 (10.2015)" xfId="1144" xr:uid="{00000000-0005-0000-0000-000078040000}"/>
    <cellStyle name="T_Chi tieu 5 nam_Danh muc cong trinh trong diem (25.5.12)_Phu luc BC KTXH" xfId="1145" xr:uid="{00000000-0005-0000-0000-000079040000}"/>
    <cellStyle name="T_Chi tieu 5 nam_Danh muc cong trinh trong diem (25.5.12)_THANH 15.10" xfId="1146" xr:uid="{00000000-0005-0000-0000-00007A040000}"/>
    <cellStyle name="T_Chi tieu 5 nam_Danh muc cong trinh trong diem (25.5.12)_Worksheet in F: BAO CAO KTXH 2015 BAO CAO CUA CAC PHONG THCL DAU TU PHAT TRIEN VA CONG TRINH TRONG DIEM (2)" xfId="1147" xr:uid="{00000000-0005-0000-0000-00007B040000}"/>
    <cellStyle name="T_Chi tieu 5 nam_Danh muc cong trinh trong diem (25.9.11)" xfId="1148" xr:uid="{00000000-0005-0000-0000-00007C040000}"/>
    <cellStyle name="T_Chi tieu 5 nam_Danh muc cong trinh trong diem (25.9.11) 2" xfId="1149" xr:uid="{00000000-0005-0000-0000-00007D040000}"/>
    <cellStyle name="T_Chi tieu 5 nam_Danh muc cong trinh trong diem (25.9.11)_02. BIEU NQDH XV" xfId="1150" xr:uid="{00000000-0005-0000-0000-00007E040000}"/>
    <cellStyle name="T_Chi tieu 5 nam_Danh muc cong trinh trong diem (25.9.11)_BIEU BAO CAO KTXH 2015, PHNV 2016 (10.2015)" xfId="1151" xr:uid="{00000000-0005-0000-0000-00007F040000}"/>
    <cellStyle name="T_Chi tieu 5 nam_Danh muc cong trinh trong diem (25.9.11)_Phu luc BC KTXH" xfId="1152" xr:uid="{00000000-0005-0000-0000-000080040000}"/>
    <cellStyle name="T_Chi tieu 5 nam_Danh muc cong trinh trong diem (25.9.11)_THANH 15.10" xfId="1153" xr:uid="{00000000-0005-0000-0000-000081040000}"/>
    <cellStyle name="T_Chi tieu 5 nam_Danh muc cong trinh trong diem (25.9.11)_Worksheet in F: BAO CAO KTXH 2015 BAO CAO CUA CAC PHONG THCL DAU TU PHAT TRIEN VA CONG TRINH TRONG DIEM (2)" xfId="1154" xr:uid="{00000000-0005-0000-0000-000082040000}"/>
    <cellStyle name="T_Chi tieu 5 nam_Danh muc cong trinh trong diem (31.8.11)" xfId="1155" xr:uid="{00000000-0005-0000-0000-000083040000}"/>
    <cellStyle name="T_Chi tieu 5 nam_Danh muc cong trinh trong diem (31.8.11) 2" xfId="1156" xr:uid="{00000000-0005-0000-0000-000084040000}"/>
    <cellStyle name="T_Chi tieu 5 nam_Danh muc cong trinh trong diem (31.8.11)_02. BIEU NQDH XV" xfId="1157" xr:uid="{00000000-0005-0000-0000-000085040000}"/>
    <cellStyle name="T_Chi tieu 5 nam_Danh muc cong trinh trong diem (31.8.11)_BIEU BAO CAO KTXH 2015, PHNV 2016 (10.2015)" xfId="1158" xr:uid="{00000000-0005-0000-0000-000086040000}"/>
    <cellStyle name="T_Chi tieu 5 nam_Danh muc cong trinh trong diem (31.8.11)_Phu luc BC KTXH" xfId="1159" xr:uid="{00000000-0005-0000-0000-000087040000}"/>
    <cellStyle name="T_Chi tieu 5 nam_Danh muc cong trinh trong diem (31.8.11)_THANH 15.10" xfId="1160" xr:uid="{00000000-0005-0000-0000-000088040000}"/>
    <cellStyle name="T_Chi tieu 5 nam_Danh muc cong trinh trong diem (31.8.11)_Worksheet in F: BAO CAO KTXH 2015 BAO CAO CUA CAC PHONG THCL DAU TU PHAT TRIEN VA CONG TRINH TRONG DIEM (2)" xfId="1161" xr:uid="{00000000-0005-0000-0000-000089040000}"/>
    <cellStyle name="T_Chi tieu 5 nam_pvhung.skhdt 20117113152041 Danh muc cong trinh trong diem" xfId="1163" xr:uid="{00000000-0005-0000-0000-00008A040000}"/>
    <cellStyle name="T_Chi tieu 5 nam_pvhung.skhdt 20117113152041 Danh muc cong trinh trong diem 2" xfId="1164" xr:uid="{00000000-0005-0000-0000-00008B040000}"/>
    <cellStyle name="T_Chi tieu 5 nam_pvhung.skhdt 20117113152041 Danh muc cong trinh trong diem_02. BIEU NQDH XV" xfId="1165" xr:uid="{00000000-0005-0000-0000-00008C040000}"/>
    <cellStyle name="T_Chi tieu 5 nam_pvhung.skhdt 20117113152041 Danh muc cong trinh trong diem_BIEU BAO CAO KTXH 2015, PHNV 2016 (10.2015)" xfId="1166" xr:uid="{00000000-0005-0000-0000-00008D040000}"/>
    <cellStyle name="T_Chi tieu 5 nam_pvhung.skhdt 20117113152041 Danh muc cong trinh trong diem_Phu luc BC KTXH" xfId="1167" xr:uid="{00000000-0005-0000-0000-00008E040000}"/>
    <cellStyle name="T_Chi tieu 5 nam_pvhung.skhdt 20117113152041 Danh muc cong trinh trong diem_THANH 15.10" xfId="1168" xr:uid="{00000000-0005-0000-0000-00008F040000}"/>
    <cellStyle name="T_Chi tieu 5 nam_pvhung.skhdt 20117113152041 Danh muc cong trinh trong diem_Worksheet in F: BAO CAO KTXH 2015 BAO CAO CUA CAC PHONG THCL DAU TU PHAT TRIEN VA CONG TRINH TRONG DIEM (2)" xfId="1169" xr:uid="{00000000-0005-0000-0000-000090040000}"/>
    <cellStyle name="T_Chi tieu 5 nam_Phu luc BC KTXH" xfId="1162" xr:uid="{00000000-0005-0000-0000-000091040000}"/>
    <cellStyle name="T_Chi tieu 5 nam_THANH 15.10" xfId="1170" xr:uid="{00000000-0005-0000-0000-000092040000}"/>
    <cellStyle name="T_Chi tieu 5 nam_Worksheet in C: Users Administrator AppData Roaming eOffice TMP12345S BC cong trinh trong diem 2011-2015 den thang 8-2012" xfId="1171" xr:uid="{00000000-0005-0000-0000-000093040000}"/>
    <cellStyle name="T_Chi tieu 5 nam_Worksheet in C: Users Administrator AppData Roaming eOffice TMP12345S BC cong trinh trong diem 2011-2015 den thang 8-2012 2" xfId="1172" xr:uid="{00000000-0005-0000-0000-000094040000}"/>
    <cellStyle name="T_Chi tieu 5 nam_Worksheet in C: Users Administrator AppData Roaming eOffice TMP12345S BC cong trinh trong diem 2011-2015 den thang 8-2012_02. BIEU NQDH XV" xfId="1173" xr:uid="{00000000-0005-0000-0000-000095040000}"/>
    <cellStyle name="T_Chi tieu 5 nam_Worksheet in C: Users Administrator AppData Roaming eOffice TMP12345S BC cong trinh trong diem 2011-2015 den thang 8-2012_BIEU BAO CAO KTXH 2015, PHNV 2016 (10.2015)" xfId="1174" xr:uid="{00000000-0005-0000-0000-000096040000}"/>
    <cellStyle name="T_Chi tieu 5 nam_Worksheet in C: Users Administrator AppData Roaming eOffice TMP12345S BC cong trinh trong diem 2011-2015 den thang 8-2012_Phu luc BC KTXH" xfId="1175" xr:uid="{00000000-0005-0000-0000-000097040000}"/>
    <cellStyle name="T_Chi tieu 5 nam_Worksheet in C: Users Administrator AppData Roaming eOffice TMP12345S BC cong trinh trong diem 2011-2015 den thang 8-2012_THANH 15.10" xfId="1176" xr:uid="{00000000-0005-0000-0000-000098040000}"/>
    <cellStyle name="T_Chi tieu 5 nam_Worksheet in C: Users Administrator AppData Roaming eOffice TMP12345S BC cong trinh trong diem 2011-2015 den thang 8-2012_Worksheet in F: BAO CAO KTXH 2015 BAO CAO CUA CAC PHONG THCL DAU TU PHAT TRIEN VA CONG TRINH TRONG DIEM (2)" xfId="1177" xr:uid="{00000000-0005-0000-0000-000099040000}"/>
    <cellStyle name="T_Chi tieu 5 nam_Worksheet in F: BAO CAO KTXH 2015 BAO CAO CUA CAC PHONG THCL DAU TU PHAT TRIEN VA CONG TRINH TRONG DIEM (2)" xfId="1178" xr:uid="{00000000-0005-0000-0000-00009A040000}"/>
    <cellStyle name="T_Danh muc cong trinh trong diem (04.5.12) (1)" xfId="1179" xr:uid="{00000000-0005-0000-0000-00009B040000}"/>
    <cellStyle name="T_Danh muc cong trinh trong diem (04.5.12) (1) 2" xfId="1180" xr:uid="{00000000-0005-0000-0000-00009C040000}"/>
    <cellStyle name="T_Danh muc cong trinh trong diem (04.5.12) (1)_02. BIEU NQDH XV" xfId="1181" xr:uid="{00000000-0005-0000-0000-00009D040000}"/>
    <cellStyle name="T_Danh muc cong trinh trong diem (04.5.12) (1)_BIEU BAO CAO KTXH 2015, PHNV 2016 (10.2015)" xfId="1182" xr:uid="{00000000-0005-0000-0000-00009E040000}"/>
    <cellStyle name="T_Danh muc cong trinh trong diem (04.5.12) (1)_Phu luc BC KTXH" xfId="1183" xr:uid="{00000000-0005-0000-0000-00009F040000}"/>
    <cellStyle name="T_Danh muc cong trinh trong diem (04.5.12) (1)_THANH 15.10" xfId="1184" xr:uid="{00000000-0005-0000-0000-0000A0040000}"/>
    <cellStyle name="T_Danh muc cong trinh trong diem (04.5.12) (1)_Worksheet in F: BAO CAO KTXH 2015 BAO CAO CUA CAC PHONG THCL DAU TU PHAT TRIEN VA CONG TRINH TRONG DIEM (2)" xfId="1185" xr:uid="{00000000-0005-0000-0000-0000A1040000}"/>
    <cellStyle name="T_Danh muc cong trinh trong diem (15.8.11)" xfId="1186" xr:uid="{00000000-0005-0000-0000-0000A2040000}"/>
    <cellStyle name="T_Danh muc cong trinh trong diem (15.8.11) 2" xfId="1187" xr:uid="{00000000-0005-0000-0000-0000A3040000}"/>
    <cellStyle name="T_Danh muc cong trinh trong diem (15.8.11)_02. BIEU NQDH XV" xfId="1188" xr:uid="{00000000-0005-0000-0000-0000A4040000}"/>
    <cellStyle name="T_Danh muc cong trinh trong diem (15.8.11)_BIEU BAO CAO KTXH 2015, PHNV 2016 (10.2015)" xfId="1189" xr:uid="{00000000-0005-0000-0000-0000A5040000}"/>
    <cellStyle name="T_Danh muc cong trinh trong diem (15.8.11)_Phu luc BC KTXH" xfId="1190" xr:uid="{00000000-0005-0000-0000-0000A6040000}"/>
    <cellStyle name="T_Danh muc cong trinh trong diem (15.8.11)_THANH 15.10" xfId="1191" xr:uid="{00000000-0005-0000-0000-0000A7040000}"/>
    <cellStyle name="T_Danh muc cong trinh trong diem (15.8.11)_Worksheet in F: BAO CAO KTXH 2015 BAO CAO CUA CAC PHONG THCL DAU TU PHAT TRIEN VA CONG TRINH TRONG DIEM (2)" xfId="1192" xr:uid="{00000000-0005-0000-0000-0000A8040000}"/>
    <cellStyle name="T_Danh muc cong trinh trong diem (25.5.12)" xfId="1193" xr:uid="{00000000-0005-0000-0000-0000A9040000}"/>
    <cellStyle name="T_Danh muc cong trinh trong diem (25.5.12) 2" xfId="1194" xr:uid="{00000000-0005-0000-0000-0000AA040000}"/>
    <cellStyle name="T_Danh muc cong trinh trong diem (25.5.12)_02. BIEU NQDH XV" xfId="1195" xr:uid="{00000000-0005-0000-0000-0000AB040000}"/>
    <cellStyle name="T_Danh muc cong trinh trong diem (25.5.12)_BIEU BAO CAO KTXH 2015, PHNV 2016 (10.2015)" xfId="1196" xr:uid="{00000000-0005-0000-0000-0000AC040000}"/>
    <cellStyle name="T_Danh muc cong trinh trong diem (25.5.12)_Phu luc BC KTXH" xfId="1197" xr:uid="{00000000-0005-0000-0000-0000AD040000}"/>
    <cellStyle name="T_Danh muc cong trinh trong diem (25.5.12)_THANH 15.10" xfId="1198" xr:uid="{00000000-0005-0000-0000-0000AE040000}"/>
    <cellStyle name="T_Danh muc cong trinh trong diem (25.5.12)_Worksheet in F: BAO CAO KTXH 2015 BAO CAO CUA CAC PHONG THCL DAU TU PHAT TRIEN VA CONG TRINH TRONG DIEM (2)" xfId="1199" xr:uid="{00000000-0005-0000-0000-0000AF040000}"/>
    <cellStyle name="T_Danh muc cong trinh trong diem (25.9.11)" xfId="1200" xr:uid="{00000000-0005-0000-0000-0000B0040000}"/>
    <cellStyle name="T_Danh muc cong trinh trong diem (25.9.11) 2" xfId="1201" xr:uid="{00000000-0005-0000-0000-0000B1040000}"/>
    <cellStyle name="T_Danh muc cong trinh trong diem (25.9.11)_02. BIEU NQDH XV" xfId="1202" xr:uid="{00000000-0005-0000-0000-0000B2040000}"/>
    <cellStyle name="T_Danh muc cong trinh trong diem (25.9.11)_BIEU BAO CAO KTXH 2015, PHNV 2016 (10.2015)" xfId="1203" xr:uid="{00000000-0005-0000-0000-0000B3040000}"/>
    <cellStyle name="T_Danh muc cong trinh trong diem (25.9.11)_Phu luc BC KTXH" xfId="1204" xr:uid="{00000000-0005-0000-0000-0000B4040000}"/>
    <cellStyle name="T_Danh muc cong trinh trong diem (25.9.11)_THANH 15.10" xfId="1205" xr:uid="{00000000-0005-0000-0000-0000B5040000}"/>
    <cellStyle name="T_Danh muc cong trinh trong diem (25.9.11)_Worksheet in F: BAO CAO KTXH 2015 BAO CAO CUA CAC PHONG THCL DAU TU PHAT TRIEN VA CONG TRINH TRONG DIEM (2)" xfId="1206" xr:uid="{00000000-0005-0000-0000-0000B6040000}"/>
    <cellStyle name="T_Danh muc cong trinh trong diem (31.8.11)" xfId="1207" xr:uid="{00000000-0005-0000-0000-0000B7040000}"/>
    <cellStyle name="T_Danh muc cong trinh trong diem (31.8.11) 2" xfId="1208" xr:uid="{00000000-0005-0000-0000-0000B8040000}"/>
    <cellStyle name="T_Danh muc cong trinh trong diem (31.8.11)_02. BIEU NQDH XV" xfId="1209" xr:uid="{00000000-0005-0000-0000-0000B9040000}"/>
    <cellStyle name="T_Danh muc cong trinh trong diem (31.8.11)_BIEU BAO CAO KTXH 2015, PHNV 2016 (10.2015)" xfId="1210" xr:uid="{00000000-0005-0000-0000-0000BA040000}"/>
    <cellStyle name="T_Danh muc cong trinh trong diem (31.8.11)_Phu luc BC KTXH" xfId="1211" xr:uid="{00000000-0005-0000-0000-0000BB040000}"/>
    <cellStyle name="T_Danh muc cong trinh trong diem (31.8.11)_THANH 15.10" xfId="1212" xr:uid="{00000000-0005-0000-0000-0000BC040000}"/>
    <cellStyle name="T_Danh muc cong trinh trong diem (31.8.11)_Worksheet in F: BAO CAO KTXH 2015 BAO CAO CUA CAC PHONG THCL DAU TU PHAT TRIEN VA CONG TRINH TRONG DIEM (2)" xfId="1213" xr:uid="{00000000-0005-0000-0000-0000BD040000}"/>
    <cellStyle name="T_DK bo tri lai (chinh thuc)" xfId="1214" xr:uid="{00000000-0005-0000-0000-0000BE040000}"/>
    <cellStyle name="T_DK bo tri lai (chinh thuc) 2" xfId="1215" xr:uid="{00000000-0005-0000-0000-0000BF040000}"/>
    <cellStyle name="T_DK bo tri lai (chinh thuc)_02. BIEU NQDH XV" xfId="1216" xr:uid="{00000000-0005-0000-0000-0000C0040000}"/>
    <cellStyle name="T_DK bo tri lai (chinh thuc)_BIEU BAO CAO KTXH 2015, PHNV 2016 (10.2015)" xfId="1217" xr:uid="{00000000-0005-0000-0000-0000C1040000}"/>
    <cellStyle name="T_DK bo tri lai (chinh thuc)_Phu luc BC KTXH" xfId="1218" xr:uid="{00000000-0005-0000-0000-0000C2040000}"/>
    <cellStyle name="T_DK bo tri lai (chinh thuc)_THANH 15.10" xfId="1219" xr:uid="{00000000-0005-0000-0000-0000C3040000}"/>
    <cellStyle name="T_DK bo tri lai (chinh thuc)_Worksheet in F: BAO CAO KTXH 2015 BAO CAO CUA CAC PHONG THCL DAU TU PHAT TRIEN VA CONG TRINH TRONG DIEM (2)" xfId="1220" xr:uid="{00000000-0005-0000-0000-0000C4040000}"/>
    <cellStyle name="T_Ke hoach 2012" xfId="1221" xr:uid="{00000000-0005-0000-0000-0000C5040000}"/>
    <cellStyle name="T_Ke hoach 2012 2" xfId="1222" xr:uid="{00000000-0005-0000-0000-0000C6040000}"/>
    <cellStyle name="T_Ke hoach 2012_02. BIEU NQDH XV" xfId="1223" xr:uid="{00000000-0005-0000-0000-0000C7040000}"/>
    <cellStyle name="T_Ke hoach 2012_BIEU BAO CAO KTXH 2015, PHNV 2016 (10.2015)" xfId="1224" xr:uid="{00000000-0005-0000-0000-0000C8040000}"/>
    <cellStyle name="T_Ke hoach 2012_Phu luc BC KTXH" xfId="1225" xr:uid="{00000000-0005-0000-0000-0000C9040000}"/>
    <cellStyle name="T_Ke hoach 2012_THANH 15.10" xfId="1226" xr:uid="{00000000-0005-0000-0000-0000CA040000}"/>
    <cellStyle name="T_Ke hoach 2012_Worksheet in F: BAO CAO KTXH 2015 BAO CAO CUA CAC PHONG THCL DAU TU PHAT TRIEN VA CONG TRINH TRONG DIEM (2)" xfId="1227" xr:uid="{00000000-0005-0000-0000-0000CB040000}"/>
    <cellStyle name="T_KTXH (02)" xfId="1235" xr:uid="{00000000-0005-0000-0000-0000CC040000}"/>
    <cellStyle name="T_KTXH (02) 2" xfId="1236" xr:uid="{00000000-0005-0000-0000-0000CD040000}"/>
    <cellStyle name="T_KTXH (02)_02. BIEU NQDH XV" xfId="1237" xr:uid="{00000000-0005-0000-0000-0000CE040000}"/>
    <cellStyle name="T_KTXH (02)_BIEU BAO CAO KTXH 2015, PHNV 2016 (10.2015)" xfId="1238" xr:uid="{00000000-0005-0000-0000-0000CF040000}"/>
    <cellStyle name="T_KTXH (02)_Phu luc BC KTXH" xfId="1239" xr:uid="{00000000-0005-0000-0000-0000D0040000}"/>
    <cellStyle name="T_KTXH (02)_THANH 15.10" xfId="1240" xr:uid="{00000000-0005-0000-0000-0000D1040000}"/>
    <cellStyle name="T_KTXH (02)_Worksheet in F: BAO CAO KTXH 2015 BAO CAO CUA CAC PHONG THCL DAU TU PHAT TRIEN VA CONG TRINH TRONG DIEM (2)" xfId="1241" xr:uid="{00000000-0005-0000-0000-0000D2040000}"/>
    <cellStyle name="T_KH 2013_KKT_Phuluc(sửa lần cuối)" xfId="1228" xr:uid="{00000000-0005-0000-0000-0000D3040000}"/>
    <cellStyle name="T_KH 2013_KKT_Phuluc(sửa lần cuối) 2" xfId="1229" xr:uid="{00000000-0005-0000-0000-0000D4040000}"/>
    <cellStyle name="T_KH 2013_KKT_Phuluc(sửa lần cuối)_02. BIEU NQDH XV" xfId="1230" xr:uid="{00000000-0005-0000-0000-0000D5040000}"/>
    <cellStyle name="T_KH 2013_KKT_Phuluc(sửa lần cuối)_BIEU BAO CAO KTXH 2015, PHNV 2016 (10.2015)" xfId="1231" xr:uid="{00000000-0005-0000-0000-0000D6040000}"/>
    <cellStyle name="T_KH 2013_KKT_Phuluc(sửa lần cuối)_Phu luc BC KTXH" xfId="1232" xr:uid="{00000000-0005-0000-0000-0000D7040000}"/>
    <cellStyle name="T_KH 2013_KKT_Phuluc(sửa lần cuối)_THANH 15.10" xfId="1233" xr:uid="{00000000-0005-0000-0000-0000D8040000}"/>
    <cellStyle name="T_KH 2013_KKT_Phuluc(sửa lần cuối)_Worksheet in F: BAO CAO KTXH 2015 BAO CAO CUA CAC PHONG THCL DAU TU PHAT TRIEN VA CONG TRINH TRONG DIEM (2)" xfId="1234" xr:uid="{00000000-0005-0000-0000-0000D9040000}"/>
    <cellStyle name="T_pvhung.skhdt 20117113152041 Danh muc cong trinh trong diem" xfId="1250" xr:uid="{00000000-0005-0000-0000-0000DA040000}"/>
    <cellStyle name="T_pvhung.skhdt 20117113152041 Danh muc cong trinh trong diem 2" xfId="1251" xr:uid="{00000000-0005-0000-0000-0000DB040000}"/>
    <cellStyle name="T_pvhung.skhdt 20117113152041 Danh muc cong trinh trong diem_02. BIEU NQDH XV" xfId="1252" xr:uid="{00000000-0005-0000-0000-0000DC040000}"/>
    <cellStyle name="T_pvhung.skhdt 20117113152041 Danh muc cong trinh trong diem_BIEU BAO CAO KTXH 2015, PHNV 2016 (10.2015)" xfId="1253" xr:uid="{00000000-0005-0000-0000-0000DD040000}"/>
    <cellStyle name="T_pvhung.skhdt 20117113152041 Danh muc cong trinh trong diem_Phu luc BC KTXH" xfId="1254" xr:uid="{00000000-0005-0000-0000-0000DE040000}"/>
    <cellStyle name="T_pvhung.skhdt 20117113152041 Danh muc cong trinh trong diem_THANH 15.10" xfId="1255" xr:uid="{00000000-0005-0000-0000-0000DF040000}"/>
    <cellStyle name="T_pvhung.skhdt 20117113152041 Danh muc cong trinh trong diem_Worksheet in F: BAO CAO KTXH 2015 BAO CAO CUA CAC PHONG THCL DAU TU PHAT TRIEN VA CONG TRINH TRONG DIEM (2)" xfId="1256" xr:uid="{00000000-0005-0000-0000-0000E0040000}"/>
    <cellStyle name="T_phu luc 6 thang gui bo" xfId="1242" xr:uid="{00000000-0005-0000-0000-0000E1040000}"/>
    <cellStyle name="T_phu luc 6 thang gui bo 2" xfId="1243" xr:uid="{00000000-0005-0000-0000-0000E2040000}"/>
    <cellStyle name="T_phu luc 6 thang gui bo_02. BIEU NQDH XV" xfId="1244" xr:uid="{00000000-0005-0000-0000-0000E3040000}"/>
    <cellStyle name="T_phu luc 6 thang gui bo_BIEU BAO CAO KTXH 2015, PHNV 2016 (10.2015)" xfId="1245" xr:uid="{00000000-0005-0000-0000-0000E4040000}"/>
    <cellStyle name="T_phu luc 6 thang gui bo_Phu luc BC KTXH" xfId="1246" xr:uid="{00000000-0005-0000-0000-0000E5040000}"/>
    <cellStyle name="T_phu luc 6 thang gui bo_THANH 15.10" xfId="1247" xr:uid="{00000000-0005-0000-0000-0000E6040000}"/>
    <cellStyle name="T_phu luc 6 thang gui bo_Worksheet in F: BAO CAO KTXH 2015 BAO CAO CUA CAC PHONG THCL DAU TU PHAT TRIEN VA CONG TRINH TRONG DIEM (2)" xfId="1248" xr:uid="{00000000-0005-0000-0000-0000E7040000}"/>
    <cellStyle name="T_Phu luc BC KTXH" xfId="1249" xr:uid="{00000000-0005-0000-0000-0000E8040000}"/>
    <cellStyle name="T_ra soat bao cao thang 11.2011" xfId="1257" xr:uid="{00000000-0005-0000-0000-0000E9040000}"/>
    <cellStyle name="T_ra soat bao cao thang 11.2011 2" xfId="1258" xr:uid="{00000000-0005-0000-0000-0000EA040000}"/>
    <cellStyle name="T_Ra soat KH 2008 (chinh thuc)" xfId="1259" xr:uid="{00000000-0005-0000-0000-0000EB040000}"/>
    <cellStyle name="T_Ra soat KH 2008 (chinh thuc) 2" xfId="1260" xr:uid="{00000000-0005-0000-0000-0000EC040000}"/>
    <cellStyle name="T_Ra soat KH 2008 (chinh thuc)_02. BIEU NQDH XV" xfId="1261" xr:uid="{00000000-0005-0000-0000-0000ED040000}"/>
    <cellStyle name="T_Ra soat KH 2008 (chinh thuc)_BIEU BAO CAO KTXH 2015, PHNV 2016 (10.2015)" xfId="1262" xr:uid="{00000000-0005-0000-0000-0000EE040000}"/>
    <cellStyle name="T_Ra soat KH 2008 (chinh thuc)_Phu luc BC KTXH" xfId="1263" xr:uid="{00000000-0005-0000-0000-0000EF040000}"/>
    <cellStyle name="T_Ra soat KH 2008 (chinh thuc)_THANH 15.10" xfId="1264" xr:uid="{00000000-0005-0000-0000-0000F0040000}"/>
    <cellStyle name="T_Ra soat KH 2008 (chinh thuc)_Worksheet in F: BAO CAO KTXH 2015 BAO CAO CUA CAC PHONG THCL DAU TU PHAT TRIEN VA CONG TRINH TRONG DIEM (2)" xfId="1265" xr:uid="{00000000-0005-0000-0000-0000F1040000}"/>
    <cellStyle name="T_Ra soat KH 2009 (chinh thuc o nha)" xfId="1266" xr:uid="{00000000-0005-0000-0000-0000F2040000}"/>
    <cellStyle name="T_Ra soat KH 2009 (chinh thuc o nha) 2" xfId="1267" xr:uid="{00000000-0005-0000-0000-0000F3040000}"/>
    <cellStyle name="T_Ra soat KH 2009 (chinh thuc o nha)_02. BIEU NQDH XV" xfId="1268" xr:uid="{00000000-0005-0000-0000-0000F4040000}"/>
    <cellStyle name="T_Ra soat KH 2009 (chinh thuc o nha)_BIEU BAO CAO KTXH 2015, PHNV 2016 (10.2015)" xfId="1269" xr:uid="{00000000-0005-0000-0000-0000F5040000}"/>
    <cellStyle name="T_Ra soat KH 2009 (chinh thuc o nha)_Phu luc BC KTXH" xfId="1270" xr:uid="{00000000-0005-0000-0000-0000F6040000}"/>
    <cellStyle name="T_Ra soat KH 2009 (chinh thuc o nha)_THANH 15.10" xfId="1271" xr:uid="{00000000-0005-0000-0000-0000F7040000}"/>
    <cellStyle name="T_Ra soat KH 2009 (chinh thuc o nha)_Worksheet in F: BAO CAO KTXH 2015 BAO CAO CUA CAC PHONG THCL DAU TU PHAT TRIEN VA CONG TRINH TRONG DIEM (2)" xfId="1272" xr:uid="{00000000-0005-0000-0000-0000F8040000}"/>
    <cellStyle name="T_Tay Bac 1" xfId="1273" xr:uid="{00000000-0005-0000-0000-0000F9040000}"/>
    <cellStyle name="T_Tay Bac 1_Bao cao tinh hinh thuc hien KH 2009 den 31-01-10" xfId="1274" xr:uid="{00000000-0005-0000-0000-0000FA040000}"/>
    <cellStyle name="T_Tay Bac 1_Bieu1" xfId="1275" xr:uid="{00000000-0005-0000-0000-0000FB040000}"/>
    <cellStyle name="T_Tay Bac 1_Book1" xfId="1276" xr:uid="{00000000-0005-0000-0000-0000FC040000}"/>
    <cellStyle name="T_Tay Bac 1_Ra soat KH 2008 (chinh thuc)" xfId="1277" xr:uid="{00000000-0005-0000-0000-0000FD040000}"/>
    <cellStyle name="T_Tay Bac 1_Ra soat KH 2009 (chinh thuc o nha)" xfId="1278" xr:uid="{00000000-0005-0000-0000-0000FE040000}"/>
    <cellStyle name="T_Tong hop so lieu" xfId="1280" xr:uid="{00000000-0005-0000-0000-0000FF040000}"/>
    <cellStyle name="T_Tong hop so lieu 2" xfId="1281" xr:uid="{00000000-0005-0000-0000-000000050000}"/>
    <cellStyle name="T_Tong hop so lieu_02. BIEU NQDH XV" xfId="1282" xr:uid="{00000000-0005-0000-0000-000001050000}"/>
    <cellStyle name="T_Tong hop so lieu_BC cong trinh trong diem" xfId="1283" xr:uid="{00000000-0005-0000-0000-000002050000}"/>
    <cellStyle name="T_Tong hop so lieu_BC cong trinh trong diem 2" xfId="1284" xr:uid="{00000000-0005-0000-0000-000003050000}"/>
    <cellStyle name="T_Tong hop so lieu_BC cong trinh trong diem_02. BIEU NQDH XV" xfId="1285" xr:uid="{00000000-0005-0000-0000-000004050000}"/>
    <cellStyle name="T_Tong hop so lieu_BC cong trinh trong diem_Bieu 6 thang nam 2012 (binh)" xfId="1286" xr:uid="{00000000-0005-0000-0000-000005050000}"/>
    <cellStyle name="T_Tong hop so lieu_BC cong trinh trong diem_Bieu 6 thang nam 2012 (binh) 2" xfId="1287" xr:uid="{00000000-0005-0000-0000-000006050000}"/>
    <cellStyle name="T_Tong hop so lieu_BC cong trinh trong diem_Bieu 6 thang nam 2012 (binh)_02. BIEU NQDH XV" xfId="1288" xr:uid="{00000000-0005-0000-0000-000007050000}"/>
    <cellStyle name="T_Tong hop so lieu_BC cong trinh trong diem_Bieu 6 thang nam 2012 (binh)_BIEU BAO CAO KTXH 2015, PHNV 2016 (10.2015)" xfId="1289" xr:uid="{00000000-0005-0000-0000-000008050000}"/>
    <cellStyle name="T_Tong hop so lieu_BC cong trinh trong diem_Bieu 6 thang nam 2012 (binh)_Phu luc BC KTXH" xfId="1290" xr:uid="{00000000-0005-0000-0000-000009050000}"/>
    <cellStyle name="T_Tong hop so lieu_BC cong trinh trong diem_Bieu 6 thang nam 2012 (binh)_THANH 15.10" xfId="1291" xr:uid="{00000000-0005-0000-0000-00000A050000}"/>
    <cellStyle name="T_Tong hop so lieu_BC cong trinh trong diem_Bieu 6 thang nam 2012 (binh)_Worksheet in F: BAO CAO KTXH 2015 BAO CAO CUA CAC PHONG THCL DAU TU PHAT TRIEN VA CONG TRINH TRONG DIEM (2)" xfId="1292" xr:uid="{00000000-0005-0000-0000-00000B050000}"/>
    <cellStyle name="T_Tong hop so lieu_BC cong trinh trong diem_BIEU BAO CAO KTXH 2015, PHNV 2016 (10.2015)" xfId="1293" xr:uid="{00000000-0005-0000-0000-00000C050000}"/>
    <cellStyle name="T_Tong hop so lieu_BC cong trinh trong diem_Phu luc BC KTXH" xfId="1294" xr:uid="{00000000-0005-0000-0000-00000D050000}"/>
    <cellStyle name="T_Tong hop so lieu_BC cong trinh trong diem_THANH 15.10" xfId="1295" xr:uid="{00000000-0005-0000-0000-00000E050000}"/>
    <cellStyle name="T_Tong hop so lieu_BC cong trinh trong diem_Worksheet in F: BAO CAO KTXH 2015 BAO CAO CUA CAC PHONG THCL DAU TU PHAT TRIEN VA CONG TRINH TRONG DIEM (2)" xfId="1296" xr:uid="{00000000-0005-0000-0000-00000F050000}"/>
    <cellStyle name="T_Tong hop so lieu_BIEU BAO CAO KTXH 2015, PHNV 2016 (10.2015)" xfId="1297" xr:uid="{00000000-0005-0000-0000-000010050000}"/>
    <cellStyle name="T_Tong hop so lieu_Danh muc cong trinh trong diem (04.5.12) (1)" xfId="1298" xr:uid="{00000000-0005-0000-0000-000011050000}"/>
    <cellStyle name="T_Tong hop so lieu_Danh muc cong trinh trong diem (04.5.12) (1) 2" xfId="1299" xr:uid="{00000000-0005-0000-0000-000012050000}"/>
    <cellStyle name="T_Tong hop so lieu_Danh muc cong trinh trong diem (04.5.12) (1)_02. BIEU NQDH XV" xfId="1300" xr:uid="{00000000-0005-0000-0000-000013050000}"/>
    <cellStyle name="T_Tong hop so lieu_Danh muc cong trinh trong diem (04.5.12) (1)_BIEU BAO CAO KTXH 2015, PHNV 2016 (10.2015)" xfId="1301" xr:uid="{00000000-0005-0000-0000-000014050000}"/>
    <cellStyle name="T_Tong hop so lieu_Danh muc cong trinh trong diem (04.5.12) (1)_Phu luc BC KTXH" xfId="1302" xr:uid="{00000000-0005-0000-0000-000015050000}"/>
    <cellStyle name="T_Tong hop so lieu_Danh muc cong trinh trong diem (04.5.12) (1)_THANH 15.10" xfId="1303" xr:uid="{00000000-0005-0000-0000-000016050000}"/>
    <cellStyle name="T_Tong hop so lieu_Danh muc cong trinh trong diem (04.5.12) (1)_Worksheet in F: BAO CAO KTXH 2015 BAO CAO CUA CAC PHONG THCL DAU TU PHAT TRIEN VA CONG TRINH TRONG DIEM (2)" xfId="1304" xr:uid="{00000000-0005-0000-0000-000017050000}"/>
    <cellStyle name="T_Tong hop so lieu_Danh muc cong trinh trong diem (15.8.11)" xfId="1305" xr:uid="{00000000-0005-0000-0000-000018050000}"/>
    <cellStyle name="T_Tong hop so lieu_Danh muc cong trinh trong diem (15.8.11) 2" xfId="1306" xr:uid="{00000000-0005-0000-0000-000019050000}"/>
    <cellStyle name="T_Tong hop so lieu_Danh muc cong trinh trong diem (15.8.11)_02. BIEU NQDH XV" xfId="1307" xr:uid="{00000000-0005-0000-0000-00001A050000}"/>
    <cellStyle name="T_Tong hop so lieu_Danh muc cong trinh trong diem (15.8.11)_BIEU BAO CAO KTXH 2015, PHNV 2016 (10.2015)" xfId="1308" xr:uid="{00000000-0005-0000-0000-00001B050000}"/>
    <cellStyle name="T_Tong hop so lieu_Danh muc cong trinh trong diem (15.8.11)_Phu luc BC KTXH" xfId="1309" xr:uid="{00000000-0005-0000-0000-00001C050000}"/>
    <cellStyle name="T_Tong hop so lieu_Danh muc cong trinh trong diem (15.8.11)_THANH 15.10" xfId="1310" xr:uid="{00000000-0005-0000-0000-00001D050000}"/>
    <cellStyle name="T_Tong hop so lieu_Danh muc cong trinh trong diem (15.8.11)_Worksheet in F: BAO CAO KTXH 2015 BAO CAO CUA CAC PHONG THCL DAU TU PHAT TRIEN VA CONG TRINH TRONG DIEM (2)" xfId="1311" xr:uid="{00000000-0005-0000-0000-00001E050000}"/>
    <cellStyle name="T_Tong hop so lieu_Danh muc cong trinh trong diem (25.5.12)" xfId="1312" xr:uid="{00000000-0005-0000-0000-00001F050000}"/>
    <cellStyle name="T_Tong hop so lieu_Danh muc cong trinh trong diem (25.5.12) 2" xfId="1313" xr:uid="{00000000-0005-0000-0000-000020050000}"/>
    <cellStyle name="T_Tong hop so lieu_Danh muc cong trinh trong diem (25.5.12)_02. BIEU NQDH XV" xfId="1314" xr:uid="{00000000-0005-0000-0000-000021050000}"/>
    <cellStyle name="T_Tong hop so lieu_Danh muc cong trinh trong diem (25.5.12)_BIEU BAO CAO KTXH 2015, PHNV 2016 (10.2015)" xfId="1315" xr:uid="{00000000-0005-0000-0000-000022050000}"/>
    <cellStyle name="T_Tong hop so lieu_Danh muc cong trinh trong diem (25.5.12)_Phu luc BC KTXH" xfId="1316" xr:uid="{00000000-0005-0000-0000-000023050000}"/>
    <cellStyle name="T_Tong hop so lieu_Danh muc cong trinh trong diem (25.5.12)_THANH 15.10" xfId="1317" xr:uid="{00000000-0005-0000-0000-000024050000}"/>
    <cellStyle name="T_Tong hop so lieu_Danh muc cong trinh trong diem (25.5.12)_Worksheet in F: BAO CAO KTXH 2015 BAO CAO CUA CAC PHONG THCL DAU TU PHAT TRIEN VA CONG TRINH TRONG DIEM (2)" xfId="1318" xr:uid="{00000000-0005-0000-0000-000025050000}"/>
    <cellStyle name="T_Tong hop so lieu_Danh muc cong trinh trong diem (25.9.11)" xfId="1319" xr:uid="{00000000-0005-0000-0000-000026050000}"/>
    <cellStyle name="T_Tong hop so lieu_Danh muc cong trinh trong diem (25.9.11) 2" xfId="1320" xr:uid="{00000000-0005-0000-0000-000027050000}"/>
    <cellStyle name="T_Tong hop so lieu_Danh muc cong trinh trong diem (25.9.11)_02. BIEU NQDH XV" xfId="1321" xr:uid="{00000000-0005-0000-0000-000028050000}"/>
    <cellStyle name="T_Tong hop so lieu_Danh muc cong trinh trong diem (25.9.11)_BIEU BAO CAO KTXH 2015, PHNV 2016 (10.2015)" xfId="1322" xr:uid="{00000000-0005-0000-0000-000029050000}"/>
    <cellStyle name="T_Tong hop so lieu_Danh muc cong trinh trong diem (25.9.11)_Phu luc BC KTXH" xfId="1323" xr:uid="{00000000-0005-0000-0000-00002A050000}"/>
    <cellStyle name="T_Tong hop so lieu_Danh muc cong trinh trong diem (25.9.11)_THANH 15.10" xfId="1324" xr:uid="{00000000-0005-0000-0000-00002B050000}"/>
    <cellStyle name="T_Tong hop so lieu_Danh muc cong trinh trong diem (25.9.11)_Worksheet in F: BAO CAO KTXH 2015 BAO CAO CUA CAC PHONG THCL DAU TU PHAT TRIEN VA CONG TRINH TRONG DIEM (2)" xfId="1325" xr:uid="{00000000-0005-0000-0000-00002C050000}"/>
    <cellStyle name="T_Tong hop so lieu_Danh muc cong trinh trong diem (31.8.11)" xfId="1326" xr:uid="{00000000-0005-0000-0000-00002D050000}"/>
    <cellStyle name="T_Tong hop so lieu_Danh muc cong trinh trong diem (31.8.11) 2" xfId="1327" xr:uid="{00000000-0005-0000-0000-00002E050000}"/>
    <cellStyle name="T_Tong hop so lieu_Danh muc cong trinh trong diem (31.8.11)_02. BIEU NQDH XV" xfId="1328" xr:uid="{00000000-0005-0000-0000-00002F050000}"/>
    <cellStyle name="T_Tong hop so lieu_Danh muc cong trinh trong diem (31.8.11)_BIEU BAO CAO KTXH 2015, PHNV 2016 (10.2015)" xfId="1329" xr:uid="{00000000-0005-0000-0000-000030050000}"/>
    <cellStyle name="T_Tong hop so lieu_Danh muc cong trinh trong diem (31.8.11)_Phu luc BC KTXH" xfId="1330" xr:uid="{00000000-0005-0000-0000-000031050000}"/>
    <cellStyle name="T_Tong hop so lieu_Danh muc cong trinh trong diem (31.8.11)_THANH 15.10" xfId="1331" xr:uid="{00000000-0005-0000-0000-000032050000}"/>
    <cellStyle name="T_Tong hop so lieu_Danh muc cong trinh trong diem (31.8.11)_Worksheet in F: BAO CAO KTXH 2015 BAO CAO CUA CAC PHONG THCL DAU TU PHAT TRIEN VA CONG TRINH TRONG DIEM (2)" xfId="1332" xr:uid="{00000000-0005-0000-0000-000033050000}"/>
    <cellStyle name="T_Tong hop so lieu_pvhung.skhdt 20117113152041 Danh muc cong trinh trong diem" xfId="1334" xr:uid="{00000000-0005-0000-0000-000034050000}"/>
    <cellStyle name="T_Tong hop so lieu_pvhung.skhdt 20117113152041 Danh muc cong trinh trong diem 2" xfId="1335" xr:uid="{00000000-0005-0000-0000-000035050000}"/>
    <cellStyle name="T_Tong hop so lieu_pvhung.skhdt 20117113152041 Danh muc cong trinh trong diem_02. BIEU NQDH XV" xfId="1336" xr:uid="{00000000-0005-0000-0000-000036050000}"/>
    <cellStyle name="T_Tong hop so lieu_pvhung.skhdt 20117113152041 Danh muc cong trinh trong diem_BIEU BAO CAO KTXH 2015, PHNV 2016 (10.2015)" xfId="1337" xr:uid="{00000000-0005-0000-0000-000037050000}"/>
    <cellStyle name="T_Tong hop so lieu_pvhung.skhdt 20117113152041 Danh muc cong trinh trong diem_Phu luc BC KTXH" xfId="1338" xr:uid="{00000000-0005-0000-0000-000038050000}"/>
    <cellStyle name="T_Tong hop so lieu_pvhung.skhdt 20117113152041 Danh muc cong trinh trong diem_THANH 15.10" xfId="1339" xr:uid="{00000000-0005-0000-0000-000039050000}"/>
    <cellStyle name="T_Tong hop so lieu_pvhung.skhdt 20117113152041 Danh muc cong trinh trong diem_Worksheet in F: BAO CAO KTXH 2015 BAO CAO CUA CAC PHONG THCL DAU TU PHAT TRIEN VA CONG TRINH TRONG DIEM (2)" xfId="1340" xr:uid="{00000000-0005-0000-0000-00003A050000}"/>
    <cellStyle name="T_Tong hop so lieu_Phu luc BC KTXH" xfId="1333" xr:uid="{00000000-0005-0000-0000-00003B050000}"/>
    <cellStyle name="T_Tong hop so lieu_THANH 15.10" xfId="1341" xr:uid="{00000000-0005-0000-0000-00003C050000}"/>
    <cellStyle name="T_Tong hop so lieu_Worksheet in C: Users Administrator AppData Roaming eOffice TMP12345S BC cong trinh trong diem 2011-2015 den thang 8-2012" xfId="1342" xr:uid="{00000000-0005-0000-0000-00003D050000}"/>
    <cellStyle name="T_Tong hop so lieu_Worksheet in C: Users Administrator AppData Roaming eOffice TMP12345S BC cong trinh trong diem 2011-2015 den thang 8-2012 2" xfId="1343" xr:uid="{00000000-0005-0000-0000-00003E050000}"/>
    <cellStyle name="T_Tong hop so lieu_Worksheet in C: Users Administrator AppData Roaming eOffice TMP12345S BC cong trinh trong diem 2011-2015 den thang 8-2012_02. BIEU NQDH XV" xfId="1344" xr:uid="{00000000-0005-0000-0000-00003F050000}"/>
    <cellStyle name="T_Tong hop so lieu_Worksheet in C: Users Administrator AppData Roaming eOffice TMP12345S BC cong trinh trong diem 2011-2015 den thang 8-2012_BIEU BAO CAO KTXH 2015, PHNV 2016 (10.2015)" xfId="1345" xr:uid="{00000000-0005-0000-0000-000040050000}"/>
    <cellStyle name="T_Tong hop so lieu_Worksheet in C: Users Administrator AppData Roaming eOffice TMP12345S BC cong trinh trong diem 2011-2015 den thang 8-2012_Phu luc BC KTXH" xfId="1346" xr:uid="{00000000-0005-0000-0000-000041050000}"/>
    <cellStyle name="T_Tong hop so lieu_Worksheet in C: Users Administrator AppData Roaming eOffice TMP12345S BC cong trinh trong diem 2011-2015 den thang 8-2012_THANH 15.10" xfId="1347" xr:uid="{00000000-0005-0000-0000-000042050000}"/>
    <cellStyle name="T_Tong hop so lieu_Worksheet in C: Users Administrator AppData Roaming eOffice TMP12345S BC cong trinh trong diem 2011-2015 den thang 8-2012_Worksheet in F: BAO CAO KTXH 2015 BAO CAO CUA CAC PHONG THCL DAU TU PHAT TRIEN VA CONG TRINH TRONG DIEM (2)" xfId="1348" xr:uid="{00000000-0005-0000-0000-000043050000}"/>
    <cellStyle name="T_Tong hop so lieu_Worksheet in F: BAO CAO KTXH 2015 BAO CAO CUA CAC PHONG THCL DAU TU PHAT TRIEN VA CONG TRINH TRONG DIEM (2)" xfId="1349" xr:uid="{00000000-0005-0000-0000-000044050000}"/>
    <cellStyle name="T_Tong hop theo doi von TPCP" xfId="1350" xr:uid="{00000000-0005-0000-0000-000045050000}"/>
    <cellStyle name="T_Tong hop theo doi von TPCP (BC)" xfId="1351" xr:uid="{00000000-0005-0000-0000-000046050000}"/>
    <cellStyle name="T_Tong hop theo doi von TPCP (BC) 2" xfId="1352" xr:uid="{00000000-0005-0000-0000-000047050000}"/>
    <cellStyle name="T_Tong hop theo doi von TPCP (BC)_02. BIEU NQDH XV" xfId="1353" xr:uid="{00000000-0005-0000-0000-000048050000}"/>
    <cellStyle name="T_Tong hop theo doi von TPCP (BC)_BIEU BAO CAO KTXH 2015, PHNV 2016 (10.2015)" xfId="1354" xr:uid="{00000000-0005-0000-0000-000049050000}"/>
    <cellStyle name="T_Tong hop theo doi von TPCP (BC)_Phu luc BC KTXH" xfId="1355" xr:uid="{00000000-0005-0000-0000-00004A050000}"/>
    <cellStyle name="T_Tong hop theo doi von TPCP (BC)_THANH 15.10" xfId="1356" xr:uid="{00000000-0005-0000-0000-00004B050000}"/>
    <cellStyle name="T_Tong hop theo doi von TPCP (BC)_Worksheet in F: BAO CAO KTXH 2015 BAO CAO CUA CAC PHONG THCL DAU TU PHAT TRIEN VA CONG TRINH TRONG DIEM (2)" xfId="1357" xr:uid="{00000000-0005-0000-0000-00004C050000}"/>
    <cellStyle name="T_Tong hop theo doi von TPCP 10" xfId="1358" xr:uid="{00000000-0005-0000-0000-00004D050000}"/>
    <cellStyle name="T_Tong hop theo doi von TPCP 11" xfId="1359" xr:uid="{00000000-0005-0000-0000-00004E050000}"/>
    <cellStyle name="T_Tong hop theo doi von TPCP 12" xfId="1360" xr:uid="{00000000-0005-0000-0000-00004F050000}"/>
    <cellStyle name="T_Tong hop theo doi von TPCP 2" xfId="1361" xr:uid="{00000000-0005-0000-0000-000050050000}"/>
    <cellStyle name="T_Tong hop theo doi von TPCP 3" xfId="1362" xr:uid="{00000000-0005-0000-0000-000051050000}"/>
    <cellStyle name="T_Tong hop theo doi von TPCP 4" xfId="1363" xr:uid="{00000000-0005-0000-0000-000052050000}"/>
    <cellStyle name="T_Tong hop theo doi von TPCP 5" xfId="1364" xr:uid="{00000000-0005-0000-0000-000053050000}"/>
    <cellStyle name="T_Tong hop theo doi von TPCP 6" xfId="1365" xr:uid="{00000000-0005-0000-0000-000054050000}"/>
    <cellStyle name="T_Tong hop theo doi von TPCP 7" xfId="1366" xr:uid="{00000000-0005-0000-0000-000055050000}"/>
    <cellStyle name="T_Tong hop theo doi von TPCP 8" xfId="1367" xr:uid="{00000000-0005-0000-0000-000056050000}"/>
    <cellStyle name="T_Tong hop theo doi von TPCP 9" xfId="1368" xr:uid="{00000000-0005-0000-0000-000057050000}"/>
    <cellStyle name="T_Tong hop theo doi von TPCP_02. BIEU NQDH XV" xfId="1369" xr:uid="{00000000-0005-0000-0000-000058050000}"/>
    <cellStyle name="T_Tong hop theo doi von TPCP_BIEU BAO CAO KTXH 2015, PHNV 2016 (10.2015)" xfId="1370" xr:uid="{00000000-0005-0000-0000-000059050000}"/>
    <cellStyle name="T_Tong hop theo doi von TPCP_Phu luc BC KTXH" xfId="1371" xr:uid="{00000000-0005-0000-0000-00005A050000}"/>
    <cellStyle name="T_Tong hop theo doi von TPCP_THANH 15.10" xfId="1372" xr:uid="{00000000-0005-0000-0000-00005B050000}"/>
    <cellStyle name="T_Tong hop theo doi von TPCP_Worksheet in F: BAO CAO KTXH 2015 BAO CAO CUA CAC PHONG THCL DAU TU PHAT TRIEN VA CONG TRINH TRONG DIEM (2)" xfId="1373" xr:uid="{00000000-0005-0000-0000-00005C050000}"/>
    <cellStyle name="T_THANH 15.10" xfId="1279" xr:uid="{00000000-0005-0000-0000-00005D050000}"/>
    <cellStyle name="T_Worksheet in C: Users Administrator AppData Roaming eOffice TMP12345S BC cong trinh trong diem 2011-2015 den thang 8-2012" xfId="1374" xr:uid="{00000000-0005-0000-0000-00005E050000}"/>
    <cellStyle name="T_Worksheet in C: Users Administrator AppData Roaming eOffice TMP12345S BC cong trinh trong diem 2011-2015 den thang 8-2012 2" xfId="1375" xr:uid="{00000000-0005-0000-0000-00005F050000}"/>
    <cellStyle name="T_Worksheet in C: Users Administrator AppData Roaming eOffice TMP12345S BC cong trinh trong diem 2011-2015 den thang 8-2012_02. BIEU NQDH XV" xfId="1376" xr:uid="{00000000-0005-0000-0000-000060050000}"/>
    <cellStyle name="T_Worksheet in C: Users Administrator AppData Roaming eOffice TMP12345S BC cong trinh trong diem 2011-2015 den thang 8-2012_BIEU BAO CAO KTXH 2015, PHNV 2016 (10.2015)" xfId="1377" xr:uid="{00000000-0005-0000-0000-000061050000}"/>
    <cellStyle name="T_Worksheet in C: Users Administrator AppData Roaming eOffice TMP12345S BC cong trinh trong diem 2011-2015 den thang 8-2012_Phu luc BC KTXH" xfId="1378" xr:uid="{00000000-0005-0000-0000-000062050000}"/>
    <cellStyle name="T_Worksheet in C: Users Administrator AppData Roaming eOffice TMP12345S BC cong trinh trong diem 2011-2015 den thang 8-2012_THANH 15.10" xfId="1379" xr:uid="{00000000-0005-0000-0000-000063050000}"/>
    <cellStyle name="T_Worksheet in C: Users Administrator AppData Roaming eOffice TMP12345S BC cong trinh trong diem 2011-2015 den thang 8-2012_Worksheet in F: BAO CAO KTXH 2015 BAO CAO CUA CAC PHONG THCL DAU TU PHAT TRIEN VA CONG TRINH TRONG DIEM (2)" xfId="1380" xr:uid="{00000000-0005-0000-0000-000064050000}"/>
    <cellStyle name="T_Worksheet in F: BAO CAO KTXH 2015 BAO CAO CUA CAC PHONG THCL DAU TU PHAT TRIEN VA CONG TRINH TRONG DIEM (2)" xfId="1381" xr:uid="{00000000-0005-0000-0000-000065050000}"/>
    <cellStyle name="Tentruong" xfId="1382" xr:uid="{00000000-0005-0000-0000-000066050000}"/>
    <cellStyle name="Text" xfId="1383" xr:uid="{00000000-0005-0000-0000-000067050000}"/>
    <cellStyle name="Text Indent A" xfId="1384" xr:uid="{00000000-0005-0000-0000-000068050000}"/>
    <cellStyle name="Text Indent B" xfId="1385" xr:uid="{00000000-0005-0000-0000-000069050000}"/>
    <cellStyle name="Text Indent C" xfId="1386" xr:uid="{00000000-0005-0000-0000-00006A050000}"/>
    <cellStyle name="Text_1 Bieu 6 thang nam 2011" xfId="1387" xr:uid="{00000000-0005-0000-0000-00006B050000}"/>
    <cellStyle name="Title" xfId="1395" builtinId="15" customBuiltin="1"/>
    <cellStyle name="Title 2" xfId="1396" xr:uid="{00000000-0005-0000-0000-00006D050000}"/>
    <cellStyle name="Tong so" xfId="1397" xr:uid="{00000000-0005-0000-0000-00006E050000}"/>
    <cellStyle name="tong so 1" xfId="1398" xr:uid="{00000000-0005-0000-0000-00006F050000}"/>
    <cellStyle name="Tong so_phu luc 6 thang gui bo" xfId="1399" xr:uid="{00000000-0005-0000-0000-000070050000}"/>
    <cellStyle name="Total" xfId="1400" builtinId="25" customBuiltin="1"/>
    <cellStyle name="Total 2" xfId="1401" xr:uid="{00000000-0005-0000-0000-000072050000}"/>
    <cellStyle name="th" xfId="1388" xr:uid="{00000000-0005-0000-0000-000073050000}"/>
    <cellStyle name="th 2" xfId="1389" xr:uid="{00000000-0005-0000-0000-000074050000}"/>
    <cellStyle name="th 2 2" xfId="1390" xr:uid="{00000000-0005-0000-0000-000075050000}"/>
    <cellStyle name="thanh" xfId="1391" xr:uid="{00000000-0005-0000-0000-000076050000}"/>
    <cellStyle name="þ_x001d_ð¤_x000c_¯þ_x0014__x000d_¨þU_x0001_À_x0004_ _x0015__x000f__x0001__x0001_" xfId="1392" xr:uid="{00000000-0005-0000-0000-000077050000}"/>
    <cellStyle name="þ_x001d_ðK_x000c_Fý_x001b__x000d_9ýU_x0001_Ð_x0008_¦)_x0007__x0001__x0001_" xfId="1393" xr:uid="{00000000-0005-0000-0000-000078050000}"/>
    <cellStyle name="Thuyet minh" xfId="1394" xr:uid="{00000000-0005-0000-0000-000079050000}"/>
    <cellStyle name="viet" xfId="1402" xr:uid="{00000000-0005-0000-0000-00007A050000}"/>
    <cellStyle name="viet 2" xfId="1403" xr:uid="{00000000-0005-0000-0000-00007B050000}"/>
    <cellStyle name="viet 2 2" xfId="1404" xr:uid="{00000000-0005-0000-0000-00007C050000}"/>
    <cellStyle name="viet2" xfId="1405" xr:uid="{00000000-0005-0000-0000-00007D050000}"/>
    <cellStyle name="viet2 2" xfId="1406" xr:uid="{00000000-0005-0000-0000-00007E050000}"/>
    <cellStyle name="viet2 2 2" xfId="1407" xr:uid="{00000000-0005-0000-0000-00007F050000}"/>
    <cellStyle name="VN new romanNormal" xfId="1408" xr:uid="{00000000-0005-0000-0000-000080050000}"/>
    <cellStyle name="VN time new roman" xfId="1409" xr:uid="{00000000-0005-0000-0000-000081050000}"/>
    <cellStyle name="vnbo" xfId="1410" xr:uid="{00000000-0005-0000-0000-000082050000}"/>
    <cellStyle name="vntxt1" xfId="1415" xr:uid="{00000000-0005-0000-0000-000083050000}"/>
    <cellStyle name="vntxt1 2" xfId="1416" xr:uid="{00000000-0005-0000-0000-000084050000}"/>
    <cellStyle name="vntxt1 3" xfId="1417" xr:uid="{00000000-0005-0000-0000-000085050000}"/>
    <cellStyle name="vntxt2" xfId="1418" xr:uid="{00000000-0005-0000-0000-000086050000}"/>
    <cellStyle name="vnhead1" xfId="1411" xr:uid="{00000000-0005-0000-0000-000087050000}"/>
    <cellStyle name="vnhead2" xfId="1412" xr:uid="{00000000-0005-0000-0000-000088050000}"/>
    <cellStyle name="vnhead3" xfId="1413" xr:uid="{00000000-0005-0000-0000-000089050000}"/>
    <cellStyle name="vnhead4" xfId="1414" xr:uid="{00000000-0005-0000-0000-00008A050000}"/>
    <cellStyle name="Währung [0]_68574_Materialbedarfsliste" xfId="1419" xr:uid="{00000000-0005-0000-0000-00008B050000}"/>
    <cellStyle name="Währung_68574_Materialbedarfsliste" xfId="1420" xr:uid="{00000000-0005-0000-0000-00008C050000}"/>
    <cellStyle name="Warning Text" xfId="1421" builtinId="11" customBuiltin="1"/>
    <cellStyle name="Warning Text 2" xfId="1422" xr:uid="{00000000-0005-0000-0000-00008E050000}"/>
    <cellStyle name="xuan" xfId="1423" xr:uid="{00000000-0005-0000-0000-00008F050000}"/>
    <cellStyle name="เครื่องหมายสกุลเงิน [0]_FTC_OFFER" xfId="1424" xr:uid="{00000000-0005-0000-0000-000090050000}"/>
    <cellStyle name="เครื่องหมายสกุลเงิน_FTC_OFFER" xfId="1425" xr:uid="{00000000-0005-0000-0000-000091050000}"/>
    <cellStyle name="ปกติ_FTC_OFFER" xfId="1426" xr:uid="{00000000-0005-0000-0000-000092050000}"/>
    <cellStyle name=" [0.00]_ Att. 1- Cover" xfId="1427" xr:uid="{00000000-0005-0000-0000-000093050000}"/>
    <cellStyle name="_ Att. 1- Cover" xfId="1428" xr:uid="{00000000-0005-0000-0000-000094050000}"/>
    <cellStyle name="?_ Att. 1- Cover" xfId="1429" xr:uid="{00000000-0005-0000-0000-000095050000}"/>
    <cellStyle name="똿뗦먛귟 [0.00]_PRODUCT DETAIL Q1" xfId="1430" xr:uid="{00000000-0005-0000-0000-000096050000}"/>
    <cellStyle name="똿뗦먛귟_PRODUCT DETAIL Q1" xfId="1431" xr:uid="{00000000-0005-0000-0000-000097050000}"/>
    <cellStyle name="믅됞 [0.00]_PRODUCT DETAIL Q1" xfId="1432" xr:uid="{00000000-0005-0000-0000-000098050000}"/>
    <cellStyle name="믅됞_PRODUCT DETAIL Q1" xfId="1433" xr:uid="{00000000-0005-0000-0000-000099050000}"/>
    <cellStyle name="백분율_95" xfId="1434" xr:uid="{00000000-0005-0000-0000-00009A050000}"/>
    <cellStyle name="뷭?_BOOKSHIP" xfId="1435" xr:uid="{00000000-0005-0000-0000-00009B050000}"/>
    <cellStyle name="콤마 [ - 유형1" xfId="1436" xr:uid="{00000000-0005-0000-0000-00009C050000}"/>
    <cellStyle name="콤마 [ - 유형2" xfId="1437" xr:uid="{00000000-0005-0000-0000-00009D050000}"/>
    <cellStyle name="콤마 [ - 유형3" xfId="1438" xr:uid="{00000000-0005-0000-0000-00009E050000}"/>
    <cellStyle name="콤마 [ - 유형4" xfId="1439" xr:uid="{00000000-0005-0000-0000-00009F050000}"/>
    <cellStyle name="콤마 [ - 유형5" xfId="1440" xr:uid="{00000000-0005-0000-0000-0000A0050000}"/>
    <cellStyle name="콤마 [ - 유형6" xfId="1441" xr:uid="{00000000-0005-0000-0000-0000A1050000}"/>
    <cellStyle name="콤마 [ - 유형7" xfId="1442" xr:uid="{00000000-0005-0000-0000-0000A2050000}"/>
    <cellStyle name="콤마 [ - 유형8" xfId="1443" xr:uid="{00000000-0005-0000-0000-0000A3050000}"/>
    <cellStyle name="콤마 [0]_ 비목별 월별기술 " xfId="1444" xr:uid="{00000000-0005-0000-0000-0000A4050000}"/>
    <cellStyle name="콤마_ 비목별 월별기술 " xfId="1445" xr:uid="{00000000-0005-0000-0000-0000A5050000}"/>
    <cellStyle name="통화 [0]_1202" xfId="1446" xr:uid="{00000000-0005-0000-0000-0000A6050000}"/>
    <cellStyle name="통화_1202" xfId="1447" xr:uid="{00000000-0005-0000-0000-0000A7050000}"/>
    <cellStyle name="표준_(정보부문)월별인원계획" xfId="1448" xr:uid="{00000000-0005-0000-0000-0000A8050000}"/>
    <cellStyle name="一般_00Q3902REV.1" xfId="1449" xr:uid="{00000000-0005-0000-0000-0000A9050000}"/>
    <cellStyle name="千分位[0]_00Q3902REV.1" xfId="1450" xr:uid="{00000000-0005-0000-0000-0000AA050000}"/>
    <cellStyle name="千分位_00Q3902REV.1" xfId="1451" xr:uid="{00000000-0005-0000-0000-0000AB050000}"/>
    <cellStyle name="桁区切り [0.00]_List-dwg瑩畳䵜楡" xfId="1452" xr:uid="{00000000-0005-0000-0000-0000AC050000}"/>
    <cellStyle name="桁区切り_List-dwgist-" xfId="1453" xr:uid="{00000000-0005-0000-0000-0000AD050000}"/>
    <cellStyle name="標準_List-dwgis" xfId="1454" xr:uid="{00000000-0005-0000-0000-0000AE050000}"/>
    <cellStyle name="貨幣 [0]_00Q3902REV.1" xfId="1455" xr:uid="{00000000-0005-0000-0000-0000AF050000}"/>
    <cellStyle name="貨幣[0]_BRE" xfId="1456" xr:uid="{00000000-0005-0000-0000-0000B0050000}"/>
    <cellStyle name="貨幣_00Q3902REV.1" xfId="1457" xr:uid="{00000000-0005-0000-0000-0000B1050000}"/>
    <cellStyle name="通貨 [0.00]_List-dwgwg" xfId="1458" xr:uid="{00000000-0005-0000-0000-0000B2050000}"/>
    <cellStyle name="通貨_List-dwgis" xfId="1459" xr:uid="{00000000-0005-0000-0000-0000B305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Phu%20luc%2001%20kem%20theo%20bao%20cao%20KT-XH,%20QP-AN%202021,%20phuong%20huong%202022%20(lam%20viec%20Chu%20tich%20UBND%20tinh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72;ang%20x&#7917;%20l&#253;/23-5%20b&#225;o%20c&#225;o%206%20th&#225;ng/C&#225;c%20CQ,%20&#272;V/Ph&#242;ng%20KTHT/KTHT_Phu%20luc%20KTXH%206%20thang%20Ia%20HDra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H&#272;ND/H&#272;ND%20huy&#7879;n%20h&#7885;p%20l&#7847;n%203,%20th&#225;ng%2012-2021/Q&#272;%20UBND%20huy&#7879;n%20sau%20k&#7923;%20h&#7885;p%20H&#272;ND%20l&#7847;n%203/Q&#272;%20414%20giao%20ch&#7881;%20ti&#234;u%20KTXH%20v&#224;%20d&#7921;%20to&#225;n%202022/Q&#272;-ph&#225;t-tri&#7875;n-KTXH-n&#259;m-2022-ph&#225;t%20h&#224;n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72;ang%20x&#7917;%20l&#253;/VB%20&#273;&#227;%20tham%20m&#432;u/BC%206%20th&#225;ng,%20&#432;&#7899;c%20th&#7921;c%20hi&#7879;n%202021,%20KH%202022%20(BC%20s&#7903;%20KH&amp;&#272;T)/S&#7889;%20li&#7879;u%20KT&amp;HT%20&#432;&#7899;c%202021,%20KH%202022/4%20Bieu%20mau%20xay%20dung%20KH%20PT.KTXH%20nam%202022%20(CN-XD+TMDV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C%206%20th&#225;ng%202021/Bieu%20mau%20BC%206%20th&#225;ng%202021,%20uoc%202021,%20KH%202022%20(Ia%20H'Drai)-BC%20S&#7903;%20KH&amp;&#272;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272;ang%20x&#7917;%20l&#253;/23-5%20b&#225;o%20c&#225;o%206%20th&#225;ng/C&#225;c%20CQ,%20&#272;V/Ph&#242;ng%20NN/N&#244;ng%20nghi&#7879;p%20ph&#7909;%20l&#7909;c%206T-20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K&#232;m%20theo%20Q&#272;%20ch&#7881;%20ti&#234;u%20KT-XH%20(Ch&#7881;%20ti&#234;u-ph&#225;t-tri&#7875;n-KTXH-n&#259;m-2022)-ph&#225;t%20h&#224;n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C%206%20th&#225;ng%202021/Bi&#7875;u%20k&#232;m%20theo%20BC%206%20th&#225;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BC%206%20th&#225;ng,%20&#432;&#7899;c%20th&#7921;c%20hi&#7879;n%202021,%20KH%202022/S&#7889;%20li&#7879;u%20KT&amp;HT%20&#432;&#7899;c%202021,%20KH%202022/4%20Bieu%20mau%20xay%20dung%20KH%20PT.KTXH%20nam%202022%20(CN-XD+TMDV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VB%20HUYEN%20IA%20H'DRAI\B&#193;O%20C&#193;O%20N&#258;M%202019\X&#194;Y%20D&#7920;NG%20K&#7870;%20HO&#7840;CH%20N&#258;M%202022\C&#193;C%20N&#7896;I%20DUNG%20CV%201017.UBND-TH%20NG&#192;Y%2019.7.21\4%20Bieu%20mau%20xay%20dung%20KH%20PT.KTXH%20nam%202022%20(CN-XD+D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u KTXH"/>
    </sheetNames>
    <sheetDataSet>
      <sheetData sheetId="0">
        <row r="14">
          <cell r="I14">
            <v>6040.3720841899994</v>
          </cell>
        </row>
        <row r="67">
          <cell r="I67">
            <v>128.25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u KTXH"/>
    </sheetNames>
    <sheetDataSet>
      <sheetData sheetId="0">
        <row r="87">
          <cell r="D87">
            <v>194.18</v>
          </cell>
          <cell r="E87">
            <v>400.31</v>
          </cell>
          <cell r="G87">
            <v>133.43666666666667</v>
          </cell>
          <cell r="H87">
            <v>200.155</v>
          </cell>
        </row>
        <row r="88">
          <cell r="D88">
            <v>18.190000000000001</v>
          </cell>
          <cell r="E88">
            <v>38.200000000000003</v>
          </cell>
          <cell r="G88">
            <v>12.733333333333334</v>
          </cell>
          <cell r="H88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u KTXH"/>
    </sheetNames>
    <sheetDataSet>
      <sheetData sheetId="0">
        <row r="16">
          <cell r="I16">
            <v>1691.29</v>
          </cell>
        </row>
        <row r="17">
          <cell r="I17">
            <v>4084.0820841899995</v>
          </cell>
        </row>
        <row r="18">
          <cell r="I18">
            <v>265</v>
          </cell>
        </row>
        <row r="26">
          <cell r="I26">
            <v>99.999999999999986</v>
          </cell>
        </row>
        <row r="27">
          <cell r="I27">
            <v>27.9997651870944</v>
          </cell>
        </row>
        <row r="28">
          <cell r="I28">
            <v>67.613087857279993</v>
          </cell>
        </row>
        <row r="29">
          <cell r="I29">
            <v>4.3871469556255969</v>
          </cell>
        </row>
        <row r="34">
          <cell r="I34">
            <v>225</v>
          </cell>
        </row>
        <row r="37">
          <cell r="I37">
            <v>112</v>
          </cell>
        </row>
        <row r="40">
          <cell r="I40">
            <v>11</v>
          </cell>
        </row>
        <row r="45">
          <cell r="I45">
            <v>65</v>
          </cell>
        </row>
        <row r="46">
          <cell r="I46">
            <v>400</v>
          </cell>
        </row>
        <row r="47">
          <cell r="I47">
            <v>975.6</v>
          </cell>
        </row>
        <row r="48">
          <cell r="I48">
            <v>40</v>
          </cell>
        </row>
        <row r="50">
          <cell r="I50">
            <v>112.3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.Chi tieu KTTH"/>
      <sheetName val="2. SX, KD"/>
      <sheetName val="3.Chi tieu VH,XH,MT"/>
    </sheetNames>
    <sheetDataSet>
      <sheetData sheetId="0" refreshError="1"/>
      <sheetData sheetId="1" refreshError="1"/>
      <sheetData sheetId="2" refreshError="1">
        <row r="48">
          <cell r="D48">
            <v>3333.2316900000005</v>
          </cell>
          <cell r="F48">
            <v>1496.9390954850001</v>
          </cell>
        </row>
        <row r="62">
          <cell r="Q62">
            <v>25.3</v>
          </cell>
        </row>
        <row r="69">
          <cell r="F69">
            <v>117.57941450766501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 luc bao cao"/>
    </sheetNames>
    <sheetDataSet>
      <sheetData sheetId="0">
        <row r="16">
          <cell r="G16">
            <v>20.954522463619533</v>
          </cell>
        </row>
        <row r="17">
          <cell r="G17">
            <v>73.288887623856866</v>
          </cell>
        </row>
        <row r="18">
          <cell r="G18">
            <v>5.7565899125235953</v>
          </cell>
        </row>
        <row r="23">
          <cell r="G23">
            <v>74.599999999999994</v>
          </cell>
        </row>
        <row r="38">
          <cell r="G38">
            <v>918.9</v>
          </cell>
        </row>
        <row r="39">
          <cell r="G39">
            <v>40</v>
          </cell>
        </row>
        <row r="47">
          <cell r="G47">
            <v>202.78800000000001</v>
          </cell>
        </row>
        <row r="65">
          <cell r="G65">
            <v>86</v>
          </cell>
        </row>
        <row r="85">
          <cell r="G85">
            <v>733.30056179775283</v>
          </cell>
        </row>
        <row r="139">
          <cell r="G139">
            <v>3007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áp năm 2016"/>
      <sheetName val="01-2017"/>
      <sheetName val="02-2017"/>
      <sheetName val="03-2017"/>
      <sheetName val="04-2017"/>
      <sheetName val="05-2017"/>
      <sheetName val="06-2017"/>
      <sheetName val="07-2017"/>
      <sheetName val="08-2017"/>
      <sheetName val="09-2017"/>
      <sheetName val="10-2017-KH 2018"/>
      <sheetName val="11-2017"/>
      <sheetName val="Giáp năm 2017"/>
      <sheetName val="Quý I-2018"/>
      <sheetName val="Báo cáo NQ12"/>
      <sheetName val="Biểu bc"/>
      <sheetName val="11-2018-NT"/>
      <sheetName val="12-2017"/>
      <sheetName val="12-2018-NT"/>
      <sheetName val="01-2018"/>
      <sheetName val="Giáp năm 2018-2019"/>
      <sheetName val="1-2019-NT"/>
      <sheetName val="02-2018"/>
      <sheetName val="03-2018"/>
      <sheetName val="3-2019-NN"/>
      <sheetName val="3-2019-NT"/>
      <sheetName val="04-2018"/>
      <sheetName val="05-2018 "/>
      <sheetName val="I-2019-NN"/>
      <sheetName val="5-2019-NT"/>
      <sheetName val="6 tháng lần 1-2019-NT"/>
      <sheetName val="06-2018-06 tháng"/>
      <sheetName val="6-2019-NT"/>
      <sheetName val="Ước 6 tháng 2019-NN"/>
      <sheetName val="7-2019-NT"/>
      <sheetName val="7-2018"/>
      <sheetName val="7-2019-NN"/>
      <sheetName val="8-2018"/>
      <sheetName val="9-2018-KH2019 "/>
      <sheetName val="9T-2019-NN"/>
      <sheetName val="10-2018-NT"/>
      <sheetName val="10-2018-NN"/>
      <sheetName val="11-2018-NN"/>
      <sheetName val="12-2018-NN "/>
      <sheetName val="12-2019-NN"/>
      <sheetName val="1-2019-NN"/>
      <sheetName val="2-2019-NN"/>
      <sheetName val="4-2019-NN"/>
      <sheetName val="Giáp năm 2019-NN "/>
      <sheetName val="5-2019-NN"/>
      <sheetName val="6T-2019-NN"/>
      <sheetName val="8-2019-NN"/>
      <sheetName val="Ước 06 tháng 2020"/>
      <sheetName val="6-2019-NN"/>
      <sheetName val="Giáp năm 2019-2020"/>
      <sheetName val="9-2019"/>
      <sheetName val="9T-2020"/>
      <sheetName val="10-2019-NN"/>
      <sheetName val="10-2020"/>
      <sheetName val="11-2019-NN"/>
      <sheetName val="UTH2020"/>
      <sheetName val="2019"/>
      <sheetName val="12-2020"/>
      <sheetName val="2020"/>
      <sheetName val="01-2020"/>
      <sheetName val="02-2020"/>
      <sheetName val="Quý I-2020"/>
      <sheetName val="04-2020"/>
      <sheetName val="05-2020"/>
      <sheetName val="06 và 6T-2020"/>
      <sheetName val="7-2020"/>
      <sheetName val="11-2020"/>
      <sheetName val="Giáp năm 2020-2021"/>
      <sheetName val="01-2021"/>
      <sheetName val="02-2021"/>
      <sheetName val="Quý I-2021"/>
      <sheetName val="6-2021"/>
      <sheetName val="8-2020"/>
      <sheetName val="7-2021"/>
      <sheetName val="8-2021"/>
      <sheetName val="9-2020"/>
      <sheetName val="9T-2021"/>
      <sheetName val="T10-2021"/>
      <sheetName val="11T-2021 "/>
      <sheetName val="11-2020 "/>
      <sheetName val="12-2020 (2)"/>
      <sheetName val="12T-2021  "/>
      <sheetName val="01-2021 (2)"/>
      <sheetName val="T1-2022"/>
      <sheetName val="T2-2022 "/>
      <sheetName val="Quý I-2021 (T)"/>
      <sheetName val="T3-2022"/>
      <sheetName val="Quý I-2022 "/>
      <sheetName val="4-2021"/>
      <sheetName val="T4-2022"/>
      <sheetName val="5-2021"/>
      <sheetName val="T5-2022"/>
      <sheetName val="Giáp năm 2021-2022"/>
      <sheetName val="6T-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>
        <row r="17">
          <cell r="I17">
            <v>38.5</v>
          </cell>
        </row>
      </sheetData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>
        <row r="12">
          <cell r="I12">
            <v>190.32</v>
          </cell>
        </row>
        <row r="21">
          <cell r="I21">
            <v>6.5</v>
          </cell>
        </row>
        <row r="25">
          <cell r="I25">
            <v>15561</v>
          </cell>
        </row>
        <row r="48">
          <cell r="I48">
            <v>260</v>
          </cell>
        </row>
        <row r="52">
          <cell r="I52">
            <v>15746.694600000001</v>
          </cell>
        </row>
        <row r="57">
          <cell r="I57">
            <v>975.6</v>
          </cell>
        </row>
        <row r="63">
          <cell r="I63">
            <v>202.44</v>
          </cell>
        </row>
        <row r="73">
          <cell r="I73">
            <v>3041</v>
          </cell>
        </row>
        <row r="74">
          <cell r="I74">
            <v>1833</v>
          </cell>
        </row>
        <row r="75">
          <cell r="I75">
            <v>1068</v>
          </cell>
        </row>
        <row r="76">
          <cell r="I76">
            <v>117</v>
          </cell>
        </row>
        <row r="77">
          <cell r="I77">
            <v>35310</v>
          </cell>
        </row>
        <row r="90">
          <cell r="I90">
            <v>20.3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 tieu KTXH"/>
    </sheetNames>
    <sheetDataSet>
      <sheetData sheetId="0" refreshError="1">
        <row r="52">
          <cell r="I52">
            <v>1740</v>
          </cell>
        </row>
        <row r="55">
          <cell r="I55">
            <v>204.2</v>
          </cell>
        </row>
        <row r="56">
          <cell r="I56">
            <v>76267.520000000004</v>
          </cell>
        </row>
        <row r="57">
          <cell r="I57">
            <v>34200</v>
          </cell>
        </row>
        <row r="62">
          <cell r="I62">
            <v>2565</v>
          </cell>
        </row>
        <row r="63">
          <cell r="I63">
            <v>1360</v>
          </cell>
        </row>
        <row r="64">
          <cell r="I64">
            <v>150</v>
          </cell>
        </row>
        <row r="65">
          <cell r="I65">
            <v>39500</v>
          </cell>
        </row>
        <row r="140">
          <cell r="I140">
            <v>3500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so 01"/>
      <sheetName val="00000000"/>
    </sheetNames>
    <sheetDataSet>
      <sheetData sheetId="0">
        <row r="56">
          <cell r="G56">
            <v>85.67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.Chi tieu KTTH"/>
      <sheetName val="2. SX, KD"/>
      <sheetName val="3.Chi tieu VH,XH,MT"/>
    </sheetNames>
    <sheetDataSet>
      <sheetData sheetId="0" refreshError="1"/>
      <sheetData sheetId="1" refreshError="1"/>
      <sheetData sheetId="2" refreshError="1">
        <row r="48">
          <cell r="D48">
            <v>3333.2316900000005</v>
          </cell>
        </row>
        <row r="57">
          <cell r="S57">
            <v>2158.3171348314604</v>
          </cell>
        </row>
        <row r="62">
          <cell r="S62">
            <v>51.612000000000002</v>
          </cell>
        </row>
      </sheetData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1.Chi tieu KTTH"/>
      <sheetName val="2. SX, KD"/>
      <sheetName val="3.Chi tieu VH,XH,MT"/>
    </sheetNames>
    <sheetDataSet>
      <sheetData sheetId="0" refreshError="1"/>
      <sheetData sheetId="1" refreshError="1"/>
      <sheetData sheetId="2" refreshError="1">
        <row r="48">
          <cell r="D48">
            <v>393.18</v>
          </cell>
        </row>
        <row r="63">
          <cell r="F63">
            <v>117.57941450766501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04"/>
  <sheetViews>
    <sheetView tabSelected="1" zoomScale="80" zoomScaleNormal="80" zoomScaleSheetLayoutView="85" workbookViewId="0">
      <pane xSplit="2" topLeftCell="C1" activePane="topRight" state="frozen"/>
      <selection pane="topRight" activeCell="L7" sqref="L7"/>
    </sheetView>
  </sheetViews>
  <sheetFormatPr defaultColWidth="8.88671875" defaultRowHeight="15.75" outlineLevelRow="1"/>
  <cols>
    <col min="1" max="1" width="5.109375" style="5" customWidth="1"/>
    <col min="2" max="2" width="43" style="176" customWidth="1"/>
    <col min="3" max="3" width="10.6640625" style="5" customWidth="1"/>
    <col min="4" max="4" width="12.44140625" style="177" customWidth="1"/>
    <col min="5" max="5" width="13.109375" style="199" customWidth="1"/>
    <col min="6" max="7" width="12.109375" style="29" customWidth="1"/>
    <col min="8" max="8" width="11.33203125" style="175" customWidth="1"/>
    <col min="9" max="9" width="10.77734375" style="29" customWidth="1"/>
    <col min="10" max="10" width="11" style="215" customWidth="1"/>
    <col min="11" max="11" width="7.5546875" style="5" customWidth="1"/>
    <col min="12" max="12" width="11.109375" style="29" bestFit="1" customWidth="1"/>
    <col min="13" max="16384" width="8.88671875" style="5"/>
  </cols>
  <sheetData>
    <row r="1" spans="1:76">
      <c r="A1" s="52"/>
      <c r="B1" s="173"/>
      <c r="C1" s="6"/>
      <c r="D1" s="174"/>
      <c r="E1" s="198"/>
      <c r="F1" s="28"/>
      <c r="G1" s="28"/>
      <c r="I1" s="175"/>
    </row>
    <row r="2" spans="1:76" ht="44.45" customHeight="1">
      <c r="A2" s="238" t="s">
        <v>204</v>
      </c>
      <c r="B2" s="239"/>
      <c r="C2" s="239"/>
      <c r="D2" s="239"/>
      <c r="E2" s="239"/>
      <c r="F2" s="239"/>
      <c r="G2" s="239"/>
      <c r="H2" s="239"/>
      <c r="I2" s="239"/>
      <c r="J2" s="239"/>
    </row>
    <row r="3" spans="1:76" ht="14.25" customHeight="1"/>
    <row r="4" spans="1:76" s="178" customFormat="1" ht="20.25" customHeight="1">
      <c r="A4" s="240" t="s">
        <v>29</v>
      </c>
      <c r="B4" s="241" t="s">
        <v>34</v>
      </c>
      <c r="C4" s="240" t="s">
        <v>33</v>
      </c>
      <c r="D4" s="243" t="s">
        <v>156</v>
      </c>
      <c r="E4" s="247" t="s">
        <v>157</v>
      </c>
      <c r="F4" s="248"/>
      <c r="G4" s="249"/>
      <c r="H4" s="245" t="s">
        <v>141</v>
      </c>
      <c r="I4" s="246"/>
      <c r="J4" s="250" t="s">
        <v>215</v>
      </c>
      <c r="L4" s="179"/>
    </row>
    <row r="5" spans="1:76" s="178" customFormat="1" ht="74.25" customHeight="1">
      <c r="A5" s="240"/>
      <c r="B5" s="242"/>
      <c r="C5" s="240"/>
      <c r="D5" s="244"/>
      <c r="E5" s="200" t="s">
        <v>160</v>
      </c>
      <c r="F5" s="30" t="s">
        <v>206</v>
      </c>
      <c r="G5" s="180" t="s">
        <v>155</v>
      </c>
      <c r="H5" s="181" t="s">
        <v>158</v>
      </c>
      <c r="I5" s="181" t="s">
        <v>159</v>
      </c>
      <c r="J5" s="250"/>
      <c r="L5" s="179"/>
    </row>
    <row r="6" spans="1:76" s="213" customFormat="1" ht="28.9" customHeight="1">
      <c r="A6" s="182" t="s">
        <v>30</v>
      </c>
      <c r="B6" s="183" t="s">
        <v>74</v>
      </c>
      <c r="C6" s="182"/>
      <c r="D6" s="184"/>
      <c r="E6" s="184"/>
      <c r="F6" s="31"/>
      <c r="G6" s="31"/>
      <c r="H6" s="185"/>
      <c r="I6" s="185"/>
      <c r="J6" s="216"/>
      <c r="L6" s="36"/>
    </row>
    <row r="7" spans="1:76" s="213" customFormat="1" ht="36.75" customHeight="1">
      <c r="A7" s="16">
        <v>1</v>
      </c>
      <c r="B7" s="17" t="s">
        <v>161</v>
      </c>
      <c r="C7" s="16"/>
      <c r="D7" s="18">
        <f>SUM(D8:D10)</f>
        <v>2042.518509992665</v>
      </c>
      <c r="E7" s="19">
        <f>'[1]Chi tieu KTXH'!$I$14</f>
        <v>6040.3720841899994</v>
      </c>
      <c r="F7" s="19">
        <f>SUM(F8:F10)</f>
        <v>2866</v>
      </c>
      <c r="G7" s="19">
        <f>SUM(G8:G10)</f>
        <v>3162.5476463045002</v>
      </c>
      <c r="H7" s="40">
        <f>G7/D7%</f>
        <v>154.83569088026806</v>
      </c>
      <c r="I7" s="41">
        <f>G7/E7%</f>
        <v>52.356835013229002</v>
      </c>
      <c r="J7" s="71">
        <f>100-I7</f>
        <v>47.643164986770998</v>
      </c>
      <c r="L7" s="36"/>
    </row>
    <row r="8" spans="1:76" s="24" customFormat="1" ht="27" customHeight="1">
      <c r="A8" s="8"/>
      <c r="B8" s="11" t="s">
        <v>39</v>
      </c>
      <c r="C8" s="2" t="s">
        <v>35</v>
      </c>
      <c r="D8" s="13">
        <v>428</v>
      </c>
      <c r="E8" s="14">
        <f>'[2]Chi tieu KTXH'!$I$16</f>
        <v>1691.29</v>
      </c>
      <c r="F8" s="32">
        <v>686</v>
      </c>
      <c r="G8" s="32">
        <f>E8*45%</f>
        <v>761.08050000000003</v>
      </c>
      <c r="H8" s="40">
        <f>G8/D8%</f>
        <v>177.82254672897196</v>
      </c>
      <c r="I8" s="41">
        <f>G8/E8%</f>
        <v>45</v>
      </c>
      <c r="J8" s="71">
        <f t="shared" ref="J8:J10" si="0">100-I8</f>
        <v>55</v>
      </c>
      <c r="K8" s="27"/>
      <c r="L8" s="3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</row>
    <row r="9" spans="1:76" s="24" customFormat="1" ht="27" customHeight="1">
      <c r="A9" s="8"/>
      <c r="B9" s="11" t="s">
        <v>41</v>
      </c>
      <c r="C9" s="2" t="s">
        <v>35</v>
      </c>
      <c r="D9" s="14">
        <f>'[3]2. SX, KD'!$F$48</f>
        <v>1496.9390954850001</v>
      </c>
      <c r="E9" s="14">
        <f>'[2]Chi tieu KTXH'!$I$17</f>
        <v>4084.0820841899995</v>
      </c>
      <c r="F9" s="32">
        <v>2035</v>
      </c>
      <c r="G9" s="32">
        <f>E9*55%</f>
        <v>2246.2451463044999</v>
      </c>
      <c r="H9" s="40">
        <f>G9/D9%</f>
        <v>150.05588090253792</v>
      </c>
      <c r="I9" s="41">
        <f>G9/E9%</f>
        <v>55</v>
      </c>
      <c r="J9" s="71">
        <f t="shared" si="0"/>
        <v>45</v>
      </c>
      <c r="K9" s="27"/>
      <c r="L9" s="3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</row>
    <row r="10" spans="1:76" s="24" customFormat="1" ht="27" customHeight="1">
      <c r="A10" s="8"/>
      <c r="B10" s="11" t="s">
        <v>147</v>
      </c>
      <c r="C10" s="2" t="s">
        <v>35</v>
      </c>
      <c r="D10" s="14">
        <f>'[3]2. SX, KD'!$F$69</f>
        <v>117.57941450766501</v>
      </c>
      <c r="E10" s="14">
        <f>'[2]Chi tieu KTXH'!$I$18</f>
        <v>265</v>
      </c>
      <c r="F10" s="32">
        <v>145</v>
      </c>
      <c r="G10" s="32">
        <v>155.22200000000001</v>
      </c>
      <c r="H10" s="40">
        <f>G10/D10%</f>
        <v>132.01460532011842</v>
      </c>
      <c r="I10" s="41">
        <f>G10/E10%</f>
        <v>58.574339622641517</v>
      </c>
      <c r="J10" s="71">
        <f t="shared" si="0"/>
        <v>41.425660377358483</v>
      </c>
      <c r="K10" s="27"/>
      <c r="L10" s="3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</row>
    <row r="11" spans="1:76" s="24" customFormat="1" ht="27" customHeight="1">
      <c r="A11" s="8"/>
      <c r="B11" s="11" t="s">
        <v>45</v>
      </c>
      <c r="C11" s="2" t="s">
        <v>35</v>
      </c>
      <c r="D11" s="9"/>
      <c r="E11" s="10"/>
      <c r="F11" s="32"/>
      <c r="G11" s="32"/>
      <c r="H11" s="32"/>
      <c r="I11" s="32"/>
      <c r="J11" s="71"/>
      <c r="K11" s="27"/>
      <c r="L11" s="3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</row>
    <row r="12" spans="1:76" s="6" customFormat="1" ht="27" customHeight="1">
      <c r="A12" s="20">
        <v>2</v>
      </c>
      <c r="B12" s="21" t="s">
        <v>44</v>
      </c>
      <c r="C12" s="22" t="s">
        <v>42</v>
      </c>
      <c r="D12" s="23"/>
      <c r="E12" s="201"/>
      <c r="F12" s="33"/>
      <c r="G12" s="33"/>
      <c r="H12" s="42"/>
      <c r="I12" s="42"/>
      <c r="J12" s="71"/>
      <c r="L12" s="28"/>
    </row>
    <row r="13" spans="1:76" s="6" customFormat="1" ht="27" customHeight="1">
      <c r="A13" s="7">
        <v>3</v>
      </c>
      <c r="B13" s="1" t="s">
        <v>127</v>
      </c>
      <c r="C13" s="172" t="s">
        <v>36</v>
      </c>
      <c r="D13" s="212"/>
      <c r="E13" s="202"/>
      <c r="F13" s="34"/>
      <c r="G13" s="34"/>
      <c r="H13" s="32"/>
      <c r="I13" s="32"/>
      <c r="J13" s="71"/>
      <c r="L13" s="28"/>
    </row>
    <row r="14" spans="1:76" ht="27" customHeight="1">
      <c r="A14" s="7">
        <v>4</v>
      </c>
      <c r="B14" s="1" t="s">
        <v>70</v>
      </c>
      <c r="C14" s="7" t="s">
        <v>36</v>
      </c>
      <c r="D14" s="15">
        <f>SUM(D15:D17)</f>
        <v>100</v>
      </c>
      <c r="E14" s="202">
        <f>'[2]Chi tieu KTXH'!$I$26</f>
        <v>99.999999999999986</v>
      </c>
      <c r="F14" s="34">
        <f>SUM(F15:F17)</f>
        <v>100</v>
      </c>
      <c r="G14" s="34"/>
      <c r="H14" s="32"/>
      <c r="I14" s="32"/>
      <c r="J14" s="71"/>
      <c r="K14" s="6"/>
    </row>
    <row r="15" spans="1:76" ht="36.75" customHeight="1">
      <c r="A15" s="12" t="s">
        <v>46</v>
      </c>
      <c r="B15" s="11" t="s">
        <v>39</v>
      </c>
      <c r="C15" s="2" t="s">
        <v>36</v>
      </c>
      <c r="D15" s="15">
        <f>'[4]Phu luc bao cao'!$G$16</f>
        <v>20.954522463619533</v>
      </c>
      <c r="E15" s="10">
        <f>'[2]Chi tieu KTXH'!$I$27</f>
        <v>27.9997651870944</v>
      </c>
      <c r="F15" s="32">
        <f>F8/F7*100</f>
        <v>23.935799023028611</v>
      </c>
      <c r="G15" s="32"/>
      <c r="H15" s="32"/>
      <c r="I15" s="32"/>
      <c r="J15" s="71"/>
    </row>
    <row r="16" spans="1:76" s="6" customFormat="1" ht="36.75" customHeight="1">
      <c r="A16" s="12" t="s">
        <v>46</v>
      </c>
      <c r="B16" s="11" t="s">
        <v>41</v>
      </c>
      <c r="C16" s="2" t="s">
        <v>36</v>
      </c>
      <c r="D16" s="15">
        <f>'[4]Phu luc bao cao'!$G$17</f>
        <v>73.288887623856866</v>
      </c>
      <c r="E16" s="10">
        <f>'[2]Chi tieu KTXH'!$I$28</f>
        <v>67.613087857279993</v>
      </c>
      <c r="F16" s="32">
        <f>F9/F7*100</f>
        <v>71.004884856943477</v>
      </c>
      <c r="G16" s="32"/>
      <c r="H16" s="32"/>
      <c r="I16" s="32"/>
      <c r="J16" s="71"/>
      <c r="K16" s="5"/>
      <c r="L16" s="28"/>
    </row>
    <row r="17" spans="1:13" ht="36.75" customHeight="1">
      <c r="A17" s="12" t="s">
        <v>46</v>
      </c>
      <c r="B17" s="11" t="s">
        <v>147</v>
      </c>
      <c r="C17" s="2" t="s">
        <v>36</v>
      </c>
      <c r="D17" s="15">
        <f>'[4]Phu luc bao cao'!$G$18</f>
        <v>5.7565899125235953</v>
      </c>
      <c r="E17" s="10">
        <f>'[2]Chi tieu KTXH'!$I$29</f>
        <v>4.3871469556255969</v>
      </c>
      <c r="F17" s="32">
        <f>F10/F7*100</f>
        <v>5.0593161200279138</v>
      </c>
      <c r="G17" s="32"/>
      <c r="H17" s="32"/>
      <c r="I17" s="32"/>
      <c r="J17" s="71"/>
    </row>
    <row r="18" spans="1:13" ht="36.75" customHeight="1">
      <c r="A18" s="12" t="s">
        <v>46</v>
      </c>
      <c r="B18" s="11" t="s">
        <v>45</v>
      </c>
      <c r="C18" s="2" t="s">
        <v>36</v>
      </c>
      <c r="D18" s="9"/>
      <c r="E18" s="10"/>
      <c r="F18" s="32"/>
      <c r="G18" s="32"/>
      <c r="H18" s="32"/>
      <c r="I18" s="32"/>
      <c r="J18" s="71"/>
    </row>
    <row r="19" spans="1:13" s="6" customFormat="1" ht="27" customHeight="1">
      <c r="A19" s="43">
        <v>5</v>
      </c>
      <c r="B19" s="44" t="s">
        <v>28</v>
      </c>
      <c r="C19" s="43"/>
      <c r="D19" s="212"/>
      <c r="E19" s="202"/>
      <c r="F19" s="34"/>
      <c r="G19" s="34"/>
      <c r="H19" s="32"/>
      <c r="I19" s="45"/>
      <c r="J19" s="217"/>
      <c r="L19" s="46"/>
      <c r="M19" s="47"/>
    </row>
    <row r="20" spans="1:13" s="6" customFormat="1" ht="27" customHeight="1">
      <c r="A20" s="48" t="s">
        <v>96</v>
      </c>
      <c r="B20" s="49" t="s">
        <v>49</v>
      </c>
      <c r="C20" s="48"/>
      <c r="D20" s="212"/>
      <c r="E20" s="202"/>
      <c r="F20" s="34"/>
      <c r="G20" s="34"/>
      <c r="H20" s="32"/>
      <c r="I20" s="45"/>
      <c r="J20" s="218"/>
      <c r="L20" s="46"/>
      <c r="M20" s="47"/>
    </row>
    <row r="21" spans="1:13" s="52" customFormat="1" ht="27" customHeight="1">
      <c r="A21" s="48" t="s">
        <v>100</v>
      </c>
      <c r="B21" s="49" t="s">
        <v>72</v>
      </c>
      <c r="C21" s="48" t="s">
        <v>19</v>
      </c>
      <c r="D21" s="50">
        <f>SUM(D22:D32)+D34</f>
        <v>26687.050000000007</v>
      </c>
      <c r="E21" s="51">
        <f>E22+SUM(E25:E32)+E34+E40</f>
        <v>28577.8</v>
      </c>
      <c r="F21" s="51">
        <f t="shared" ref="F21:G21" si="1">F22+SUM(F25:F32)+F34+F40</f>
        <v>27144.639999999999</v>
      </c>
      <c r="G21" s="51">
        <f t="shared" si="1"/>
        <v>27630.994999999999</v>
      </c>
      <c r="H21" s="40">
        <f t="shared" ref="H21:H46" si="2">G21/D21%</f>
        <v>103.53709008676491</v>
      </c>
      <c r="I21" s="41">
        <f t="shared" ref="I21:I46" si="3">G21/E21%</f>
        <v>96.686921316546403</v>
      </c>
      <c r="J21" s="71">
        <f t="shared" ref="J21:J53" si="4">100-I21</f>
        <v>3.3130786834535968</v>
      </c>
      <c r="L21" s="53"/>
      <c r="M21" s="54"/>
    </row>
    <row r="22" spans="1:13" ht="27" customHeight="1">
      <c r="A22" s="55"/>
      <c r="B22" s="56" t="s">
        <v>66</v>
      </c>
      <c r="C22" s="57" t="s">
        <v>19</v>
      </c>
      <c r="D22" s="58">
        <f>'[4]Phu luc bao cao'!$G$23</f>
        <v>74.599999999999994</v>
      </c>
      <c r="E22" s="10">
        <f>'[2]Chi tieu KTXH'!$I$34</f>
        <v>225</v>
      </c>
      <c r="F22" s="32">
        <v>39</v>
      </c>
      <c r="G22" s="32">
        <f>E22*65%</f>
        <v>146.25</v>
      </c>
      <c r="H22" s="40">
        <f t="shared" si="2"/>
        <v>196.0455764075067</v>
      </c>
      <c r="I22" s="41">
        <f t="shared" si="3"/>
        <v>65</v>
      </c>
      <c r="J22" s="71">
        <f t="shared" si="4"/>
        <v>35</v>
      </c>
      <c r="L22" s="59"/>
      <c r="M22" s="60"/>
    </row>
    <row r="23" spans="1:13" ht="27" customHeight="1">
      <c r="A23" s="55"/>
      <c r="B23" s="61" t="s">
        <v>198</v>
      </c>
      <c r="C23" s="57" t="s">
        <v>19</v>
      </c>
      <c r="D23" s="10">
        <v>29.6</v>
      </c>
      <c r="E23" s="10">
        <v>29.6</v>
      </c>
      <c r="F23" s="32">
        <v>39</v>
      </c>
      <c r="G23" s="32">
        <f>E23*65%</f>
        <v>19.240000000000002</v>
      </c>
      <c r="H23" s="40">
        <f t="shared" si="2"/>
        <v>65</v>
      </c>
      <c r="I23" s="41">
        <f t="shared" si="3"/>
        <v>65</v>
      </c>
      <c r="J23" s="71">
        <f t="shared" si="4"/>
        <v>35</v>
      </c>
      <c r="L23" s="59"/>
      <c r="M23" s="60"/>
    </row>
    <row r="24" spans="1:13" ht="27" customHeight="1">
      <c r="A24" s="55"/>
      <c r="B24" s="61" t="s">
        <v>199</v>
      </c>
      <c r="C24" s="57" t="s">
        <v>19</v>
      </c>
      <c r="D24" s="58">
        <f>'[5]6-2021'!$I$17</f>
        <v>38.5</v>
      </c>
      <c r="E24" s="10">
        <v>195.4</v>
      </c>
      <c r="F24" s="32">
        <v>0</v>
      </c>
      <c r="G24" s="32">
        <f>E24*65%</f>
        <v>127.01</v>
      </c>
      <c r="H24" s="40">
        <f t="shared" si="2"/>
        <v>329.89610389610391</v>
      </c>
      <c r="I24" s="41">
        <f t="shared" si="3"/>
        <v>65</v>
      </c>
      <c r="J24" s="71">
        <f t="shared" si="4"/>
        <v>35</v>
      </c>
      <c r="L24" s="59"/>
      <c r="M24" s="60"/>
    </row>
    <row r="25" spans="1:13" s="6" customFormat="1" ht="27" customHeight="1">
      <c r="A25" s="57"/>
      <c r="B25" s="56" t="s">
        <v>20</v>
      </c>
      <c r="C25" s="57" t="s">
        <v>19</v>
      </c>
      <c r="D25" s="58">
        <v>104</v>
      </c>
      <c r="E25" s="10">
        <f>'[2]Chi tieu KTXH'!$I$37</f>
        <v>112</v>
      </c>
      <c r="F25" s="32">
        <v>104</v>
      </c>
      <c r="G25" s="32">
        <v>108</v>
      </c>
      <c r="H25" s="40">
        <f t="shared" si="2"/>
        <v>103.84615384615384</v>
      </c>
      <c r="I25" s="41">
        <f t="shared" si="3"/>
        <v>96.428571428571416</v>
      </c>
      <c r="J25" s="71">
        <f t="shared" si="4"/>
        <v>3.5714285714285836</v>
      </c>
      <c r="L25" s="46"/>
      <c r="M25" s="47"/>
    </row>
    <row r="26" spans="1:13" s="6" customFormat="1" ht="27" customHeight="1">
      <c r="A26" s="57"/>
      <c r="B26" s="61" t="s">
        <v>175</v>
      </c>
      <c r="C26" s="57" t="s">
        <v>19</v>
      </c>
      <c r="D26" s="58">
        <v>11</v>
      </c>
      <c r="E26" s="10">
        <f>'[2]Chi tieu KTXH'!$I$40</f>
        <v>11</v>
      </c>
      <c r="F26" s="32">
        <v>11</v>
      </c>
      <c r="G26" s="32">
        <v>11</v>
      </c>
      <c r="H26" s="40">
        <f t="shared" si="2"/>
        <v>100</v>
      </c>
      <c r="I26" s="41">
        <f t="shared" si="3"/>
        <v>100</v>
      </c>
      <c r="J26" s="71">
        <f t="shared" si="4"/>
        <v>0</v>
      </c>
      <c r="L26" s="46"/>
      <c r="M26" s="47"/>
    </row>
    <row r="27" spans="1:13" s="6" customFormat="1" ht="27" customHeight="1">
      <c r="A27" s="57"/>
      <c r="B27" s="56" t="s">
        <v>21</v>
      </c>
      <c r="C27" s="57" t="s">
        <v>19</v>
      </c>
      <c r="D27" s="58">
        <v>24774.9</v>
      </c>
      <c r="E27" s="186">
        <v>24774.9</v>
      </c>
      <c r="F27" s="186">
        <v>24774.9</v>
      </c>
      <c r="G27" s="186">
        <v>24774.9</v>
      </c>
      <c r="H27" s="40">
        <f t="shared" si="2"/>
        <v>100</v>
      </c>
      <c r="I27" s="41">
        <f t="shared" si="3"/>
        <v>100</v>
      </c>
      <c r="J27" s="71">
        <f t="shared" si="4"/>
        <v>0</v>
      </c>
      <c r="L27" s="46"/>
      <c r="M27" s="47"/>
    </row>
    <row r="28" spans="1:13" s="6" customFormat="1" ht="27" customHeight="1">
      <c r="A28" s="57"/>
      <c r="B28" s="56" t="s">
        <v>22</v>
      </c>
      <c r="C28" s="57" t="s">
        <v>19</v>
      </c>
      <c r="D28" s="58">
        <v>524.15</v>
      </c>
      <c r="E28" s="10">
        <v>1800</v>
      </c>
      <c r="F28" s="32">
        <v>978</v>
      </c>
      <c r="G28" s="32">
        <f>E28*65%</f>
        <v>1170</v>
      </c>
      <c r="H28" s="40">
        <f t="shared" si="2"/>
        <v>223.21854430983501</v>
      </c>
      <c r="I28" s="41">
        <f t="shared" si="3"/>
        <v>65</v>
      </c>
      <c r="J28" s="71">
        <f t="shared" si="4"/>
        <v>35</v>
      </c>
      <c r="L28" s="46"/>
      <c r="M28" s="47"/>
    </row>
    <row r="29" spans="1:13" s="6" customFormat="1" ht="27" customHeight="1">
      <c r="A29" s="57"/>
      <c r="B29" s="56" t="s">
        <v>1</v>
      </c>
      <c r="C29" s="57" t="s">
        <v>19</v>
      </c>
      <c r="D29" s="58">
        <v>15</v>
      </c>
      <c r="E29" s="10">
        <f>'[2]Chi tieu KTXH'!$I$45</f>
        <v>65</v>
      </c>
      <c r="F29" s="32">
        <v>1</v>
      </c>
      <c r="G29" s="32">
        <f>E29*65%</f>
        <v>42.25</v>
      </c>
      <c r="H29" s="40">
        <f t="shared" si="2"/>
        <v>281.66666666666669</v>
      </c>
      <c r="I29" s="41">
        <f t="shared" si="3"/>
        <v>65</v>
      </c>
      <c r="J29" s="71">
        <f t="shared" si="4"/>
        <v>35</v>
      </c>
      <c r="L29" s="46"/>
      <c r="M29" s="47"/>
    </row>
    <row r="30" spans="1:13" s="6" customFormat="1" ht="27" customHeight="1">
      <c r="A30" s="57"/>
      <c r="B30" s="61" t="s">
        <v>176</v>
      </c>
      <c r="C30" s="57" t="s">
        <v>19</v>
      </c>
      <c r="D30" s="58">
        <f>'[4]Phu luc bao cao'!$G$38</f>
        <v>918.9</v>
      </c>
      <c r="E30" s="10">
        <f>'[2]Chi tieu KTXH'!$I$47</f>
        <v>975.6</v>
      </c>
      <c r="F30" s="32">
        <f>'[5]6T-2022'!$I$57</f>
        <v>975.6</v>
      </c>
      <c r="G30" s="32">
        <f>'[5]6T-2022'!$I$57</f>
        <v>975.6</v>
      </c>
      <c r="H30" s="40">
        <f t="shared" si="2"/>
        <v>106.17042115572968</v>
      </c>
      <c r="I30" s="41">
        <f t="shared" si="3"/>
        <v>100</v>
      </c>
      <c r="J30" s="71">
        <f t="shared" si="4"/>
        <v>0</v>
      </c>
      <c r="L30" s="46"/>
      <c r="M30" s="47"/>
    </row>
    <row r="31" spans="1:13" s="6" customFormat="1" ht="27" customHeight="1">
      <c r="A31" s="57"/>
      <c r="B31" s="61" t="s">
        <v>178</v>
      </c>
      <c r="C31" s="57" t="s">
        <v>19</v>
      </c>
      <c r="D31" s="58">
        <f>'[4]Phu luc bao cao'!$G$39</f>
        <v>40</v>
      </c>
      <c r="E31" s="10">
        <f>'[2]Chi tieu KTXH'!$I$48</f>
        <v>40</v>
      </c>
      <c r="F31" s="32">
        <v>40</v>
      </c>
      <c r="G31" s="32">
        <v>40</v>
      </c>
      <c r="H31" s="40">
        <f t="shared" si="2"/>
        <v>100</v>
      </c>
      <c r="I31" s="41">
        <f t="shared" si="3"/>
        <v>100</v>
      </c>
      <c r="J31" s="71">
        <f t="shared" si="4"/>
        <v>0</v>
      </c>
      <c r="L31" s="46"/>
      <c r="M31" s="47"/>
    </row>
    <row r="32" spans="1:13" s="6" customFormat="1" ht="27" customHeight="1">
      <c r="A32" s="57"/>
      <c r="B32" s="62" t="s">
        <v>129</v>
      </c>
      <c r="C32" s="57" t="s">
        <v>19</v>
      </c>
      <c r="D32" s="58">
        <v>107.4</v>
      </c>
      <c r="E32" s="10">
        <f>'[2]Chi tieu KTXH'!$I$46</f>
        <v>400</v>
      </c>
      <c r="F32" s="32">
        <f>'[5]6T-2022'!$I$63</f>
        <v>202.44</v>
      </c>
      <c r="G32" s="32">
        <f>E32*65%</f>
        <v>260</v>
      </c>
      <c r="H32" s="40">
        <f t="shared" si="2"/>
        <v>242.08566108007446</v>
      </c>
      <c r="I32" s="41">
        <f t="shared" si="3"/>
        <v>65</v>
      </c>
      <c r="J32" s="71">
        <f t="shared" si="4"/>
        <v>35</v>
      </c>
      <c r="L32" s="46"/>
      <c r="M32" s="47"/>
    </row>
    <row r="33" spans="1:13" s="6" customFormat="1" ht="27" customHeight="1">
      <c r="A33" s="57"/>
      <c r="B33" s="63" t="s">
        <v>142</v>
      </c>
      <c r="C33" s="55" t="s">
        <v>19</v>
      </c>
      <c r="D33" s="58">
        <v>3</v>
      </c>
      <c r="E33" s="64">
        <v>199.6</v>
      </c>
      <c r="F33" s="40">
        <f>F32-200.4</f>
        <v>2.039999999999992</v>
      </c>
      <c r="G33" s="32">
        <v>40</v>
      </c>
      <c r="H33" s="40">
        <f t="shared" si="2"/>
        <v>1333.3333333333335</v>
      </c>
      <c r="I33" s="41">
        <f t="shared" si="3"/>
        <v>20.040080160320642</v>
      </c>
      <c r="J33" s="71">
        <f t="shared" si="4"/>
        <v>79.959919839679358</v>
      </c>
      <c r="L33" s="46"/>
      <c r="M33" s="47"/>
    </row>
    <row r="34" spans="1:13" s="6" customFormat="1" ht="27" customHeight="1">
      <c r="A34" s="187"/>
      <c r="B34" s="65" t="s">
        <v>177</v>
      </c>
      <c r="C34" s="57" t="s">
        <v>19</v>
      </c>
      <c r="D34" s="58">
        <v>49</v>
      </c>
      <c r="E34" s="64">
        <f>'[2]Chi tieu KTXH'!$I$50</f>
        <v>112.3</v>
      </c>
      <c r="F34" s="40">
        <v>5.7</v>
      </c>
      <c r="G34" s="32">
        <f>E34*65%</f>
        <v>72.995000000000005</v>
      </c>
      <c r="H34" s="40">
        <f t="shared" si="2"/>
        <v>148.96938775510205</v>
      </c>
      <c r="I34" s="41">
        <f t="shared" si="3"/>
        <v>65</v>
      </c>
      <c r="J34" s="71">
        <f t="shared" si="4"/>
        <v>35</v>
      </c>
      <c r="L34" s="46"/>
      <c r="M34" s="47"/>
    </row>
    <row r="35" spans="1:13" s="52" customFormat="1" ht="27" customHeight="1">
      <c r="A35" s="48" t="s">
        <v>99</v>
      </c>
      <c r="B35" s="49" t="s">
        <v>73</v>
      </c>
      <c r="C35" s="48" t="s">
        <v>17</v>
      </c>
      <c r="D35" s="50">
        <f>SUM(D36:D39)</f>
        <v>39089.021999999997</v>
      </c>
      <c r="E35" s="51">
        <f>+SUM(E36:E39)</f>
        <v>112411.72</v>
      </c>
      <c r="F35" s="51">
        <f t="shared" ref="F35" si="5">+SUM(F36:F39)</f>
        <v>31764.514600000002</v>
      </c>
      <c r="G35" s="50">
        <f t="shared" ref="G35" si="6">SUM(G36:G39)</f>
        <v>54000.737999999998</v>
      </c>
      <c r="H35" s="40">
        <f t="shared" si="2"/>
        <v>138.1480918095111</v>
      </c>
      <c r="I35" s="41">
        <f t="shared" si="3"/>
        <v>48.038352228753375</v>
      </c>
      <c r="J35" s="71">
        <f t="shared" si="4"/>
        <v>51.961647771246625</v>
      </c>
      <c r="L35" s="53"/>
      <c r="M35" s="54"/>
    </row>
    <row r="36" spans="1:13" s="6" customFormat="1" ht="27" customHeight="1">
      <c r="A36" s="57"/>
      <c r="B36" s="61" t="s">
        <v>130</v>
      </c>
      <c r="C36" s="57" t="s">
        <v>17</v>
      </c>
      <c r="D36" s="58">
        <f>'[4]Phu luc bao cao'!$G$47</f>
        <v>202.78800000000001</v>
      </c>
      <c r="E36" s="10">
        <f>'[6]Chi tieu KTXH'!$I$52</f>
        <v>1740</v>
      </c>
      <c r="F36" s="32">
        <f>'[5]6T-2022'!$I$12+'[5]6T-2022'!$I$21</f>
        <v>196.82</v>
      </c>
      <c r="G36" s="32">
        <f>E36*65%</f>
        <v>1131</v>
      </c>
      <c r="H36" s="40">
        <f t="shared" si="2"/>
        <v>557.72530918989287</v>
      </c>
      <c r="I36" s="41">
        <f t="shared" si="3"/>
        <v>65</v>
      </c>
      <c r="J36" s="71">
        <f t="shared" si="4"/>
        <v>35</v>
      </c>
      <c r="L36" s="46"/>
      <c r="M36" s="47"/>
    </row>
    <row r="37" spans="1:13" s="6" customFormat="1" ht="27" customHeight="1">
      <c r="A37" s="57"/>
      <c r="B37" s="61" t="s">
        <v>131</v>
      </c>
      <c r="C37" s="66" t="s">
        <v>17</v>
      </c>
      <c r="D37" s="58">
        <v>83.000000000000014</v>
      </c>
      <c r="E37" s="10">
        <f>'[6]Chi tieu KTXH'!$I$55</f>
        <v>204.2</v>
      </c>
      <c r="F37" s="32">
        <f>'[5]6T-2022'!$I$48</f>
        <v>260</v>
      </c>
      <c r="G37" s="32">
        <f>E37*65%</f>
        <v>132.72999999999999</v>
      </c>
      <c r="H37" s="40">
        <f t="shared" si="2"/>
        <v>159.91566265060237</v>
      </c>
      <c r="I37" s="41">
        <f t="shared" si="3"/>
        <v>65</v>
      </c>
      <c r="J37" s="71">
        <f t="shared" si="4"/>
        <v>35</v>
      </c>
      <c r="L37" s="46"/>
      <c r="M37" s="47"/>
    </row>
    <row r="38" spans="1:13" s="6" customFormat="1" ht="27" customHeight="1">
      <c r="A38" s="57"/>
      <c r="B38" s="61" t="s">
        <v>132</v>
      </c>
      <c r="C38" s="57" t="s">
        <v>40</v>
      </c>
      <c r="D38" s="58">
        <v>23803.234</v>
      </c>
      <c r="E38" s="10">
        <f>'[6]Chi tieu KTXH'!$I$56</f>
        <v>76267.520000000004</v>
      </c>
      <c r="F38" s="32">
        <f>'[5]6T-2022'!$I$52</f>
        <v>15746.694600000001</v>
      </c>
      <c r="G38" s="32">
        <f>E38*40%</f>
        <v>30507.008000000002</v>
      </c>
      <c r="H38" s="40">
        <f t="shared" si="2"/>
        <v>128.16329075284477</v>
      </c>
      <c r="I38" s="41">
        <f t="shared" si="3"/>
        <v>40</v>
      </c>
      <c r="J38" s="71">
        <f t="shared" si="4"/>
        <v>60</v>
      </c>
      <c r="L38" s="46"/>
      <c r="M38" s="47"/>
    </row>
    <row r="39" spans="1:13" s="6" customFormat="1" ht="27" customHeight="1">
      <c r="A39" s="57"/>
      <c r="B39" s="61" t="s">
        <v>22</v>
      </c>
      <c r="C39" s="57" t="s">
        <v>40</v>
      </c>
      <c r="D39" s="58">
        <v>15000</v>
      </c>
      <c r="E39" s="10">
        <f>'[6]Chi tieu KTXH'!$I$57</f>
        <v>34200</v>
      </c>
      <c r="F39" s="32">
        <f>'[5]6T-2022'!$I$25</f>
        <v>15561</v>
      </c>
      <c r="G39" s="32">
        <f>E39*65%</f>
        <v>22230</v>
      </c>
      <c r="H39" s="40">
        <f t="shared" si="2"/>
        <v>148.19999999999999</v>
      </c>
      <c r="I39" s="41">
        <f t="shared" si="3"/>
        <v>65</v>
      </c>
      <c r="J39" s="71">
        <f t="shared" si="4"/>
        <v>35</v>
      </c>
      <c r="L39" s="46"/>
      <c r="M39" s="47"/>
    </row>
    <row r="40" spans="1:13" s="52" customFormat="1" ht="27" customHeight="1">
      <c r="A40" s="48" t="s">
        <v>97</v>
      </c>
      <c r="B40" s="188" t="s">
        <v>71</v>
      </c>
      <c r="C40" s="48"/>
      <c r="D40" s="189">
        <v>2.8</v>
      </c>
      <c r="E40" s="51">
        <v>62</v>
      </c>
      <c r="F40" s="67">
        <v>13</v>
      </c>
      <c r="G40" s="67">
        <v>30</v>
      </c>
      <c r="H40" s="40">
        <f t="shared" si="2"/>
        <v>1071.4285714285716</v>
      </c>
      <c r="I40" s="41">
        <f t="shared" si="3"/>
        <v>48.387096774193552</v>
      </c>
      <c r="J40" s="71">
        <f t="shared" si="4"/>
        <v>51.612903225806448</v>
      </c>
      <c r="L40" s="53"/>
      <c r="M40" s="54"/>
    </row>
    <row r="41" spans="1:13" s="6" customFormat="1" ht="27" customHeight="1">
      <c r="A41" s="57"/>
      <c r="B41" s="62" t="s">
        <v>162</v>
      </c>
      <c r="C41" s="57" t="s">
        <v>19</v>
      </c>
      <c r="D41" s="68">
        <v>2.8</v>
      </c>
      <c r="E41" s="10">
        <v>62</v>
      </c>
      <c r="F41" s="32">
        <v>13</v>
      </c>
      <c r="G41" s="69">
        <v>30</v>
      </c>
      <c r="H41" s="40">
        <f t="shared" si="2"/>
        <v>1071.4285714285716</v>
      </c>
      <c r="I41" s="41">
        <f t="shared" si="3"/>
        <v>48.387096774193552</v>
      </c>
      <c r="J41" s="71">
        <f t="shared" si="4"/>
        <v>51.612903225806448</v>
      </c>
      <c r="L41" s="46"/>
      <c r="M41" s="47"/>
    </row>
    <row r="42" spans="1:13" s="52" customFormat="1" ht="27" customHeight="1">
      <c r="A42" s="55"/>
      <c r="B42" s="63" t="s">
        <v>142</v>
      </c>
      <c r="C42" s="55"/>
      <c r="D42" s="70">
        <v>2.8</v>
      </c>
      <c r="E42" s="64">
        <f>E40-11.5</f>
        <v>50.5</v>
      </c>
      <c r="F42" s="71">
        <v>11.5</v>
      </c>
      <c r="G42" s="71">
        <f>G41-F42</f>
        <v>18.5</v>
      </c>
      <c r="H42" s="40">
        <f t="shared" si="2"/>
        <v>660.71428571428578</v>
      </c>
      <c r="I42" s="41">
        <f t="shared" si="3"/>
        <v>36.633663366336634</v>
      </c>
      <c r="J42" s="71">
        <f t="shared" si="4"/>
        <v>63.366336633663366</v>
      </c>
      <c r="L42" s="53"/>
      <c r="M42" s="54"/>
    </row>
    <row r="43" spans="1:13" s="52" customFormat="1" ht="27" customHeight="1">
      <c r="A43" s="203" t="s">
        <v>98</v>
      </c>
      <c r="B43" s="204" t="s">
        <v>214</v>
      </c>
      <c r="C43" s="82" t="s">
        <v>25</v>
      </c>
      <c r="D43" s="205">
        <f>SUM(D44+D50)</f>
        <v>38016</v>
      </c>
      <c r="E43" s="205">
        <f t="shared" ref="E43:G43" si="7">SUM(E44+E50)</f>
        <v>46750</v>
      </c>
      <c r="F43" s="205">
        <f t="shared" si="7"/>
        <v>41403</v>
      </c>
      <c r="G43" s="205">
        <f t="shared" si="7"/>
        <v>40957</v>
      </c>
      <c r="H43" s="40">
        <f t="shared" si="2"/>
        <v>107.73621632996633</v>
      </c>
      <c r="I43" s="41">
        <f t="shared" si="3"/>
        <v>87.608556149732621</v>
      </c>
      <c r="J43" s="71">
        <f t="shared" si="4"/>
        <v>12.391443850267379</v>
      </c>
      <c r="L43" s="206"/>
    </row>
    <row r="44" spans="1:13" s="26" customFormat="1" ht="27" customHeight="1">
      <c r="A44" s="48" t="s">
        <v>100</v>
      </c>
      <c r="B44" s="207" t="s">
        <v>213</v>
      </c>
      <c r="C44" s="72" t="s">
        <v>40</v>
      </c>
      <c r="D44" s="125">
        <f>SUM(D45:D49)</f>
        <v>4218</v>
      </c>
      <c r="E44" s="125">
        <f t="shared" ref="E44:G44" si="8">SUM(E45:E49)</f>
        <v>7250</v>
      </c>
      <c r="F44" s="125">
        <f t="shared" si="8"/>
        <v>6093</v>
      </c>
      <c r="G44" s="50">
        <f t="shared" si="8"/>
        <v>4437</v>
      </c>
      <c r="H44" s="40">
        <f t="shared" si="2"/>
        <v>105.19203413940257</v>
      </c>
      <c r="I44" s="41">
        <f t="shared" si="3"/>
        <v>61.2</v>
      </c>
      <c r="J44" s="71">
        <f t="shared" si="4"/>
        <v>38.799999999999997</v>
      </c>
      <c r="L44" s="39"/>
    </row>
    <row r="45" spans="1:13" s="26" customFormat="1" ht="27" customHeight="1">
      <c r="A45" s="72"/>
      <c r="B45" s="73" t="s">
        <v>24</v>
      </c>
      <c r="C45" s="72" t="s">
        <v>40</v>
      </c>
      <c r="D45" s="58">
        <v>34</v>
      </c>
      <c r="E45" s="69">
        <v>50</v>
      </c>
      <c r="F45" s="74">
        <v>34</v>
      </c>
      <c r="G45" s="32">
        <v>40</v>
      </c>
      <c r="H45" s="40">
        <f t="shared" si="2"/>
        <v>117.64705882352941</v>
      </c>
      <c r="I45" s="41">
        <f t="shared" si="3"/>
        <v>80</v>
      </c>
      <c r="J45" s="71">
        <f t="shared" si="4"/>
        <v>20</v>
      </c>
      <c r="K45" s="25"/>
      <c r="L45" s="39"/>
    </row>
    <row r="46" spans="1:13" s="26" customFormat="1" ht="26.25" customHeight="1">
      <c r="A46" s="72"/>
      <c r="B46" s="73" t="s">
        <v>26</v>
      </c>
      <c r="C46" s="72" t="s">
        <v>40</v>
      </c>
      <c r="D46" s="58">
        <v>2113</v>
      </c>
      <c r="E46" s="69">
        <v>3125</v>
      </c>
      <c r="F46" s="74">
        <f>'[5]6T-2022'!$I$73</f>
        <v>3041</v>
      </c>
      <c r="G46" s="32">
        <f>E46*64%</f>
        <v>2000</v>
      </c>
      <c r="H46" s="40">
        <f t="shared" si="2"/>
        <v>94.652153336488411</v>
      </c>
      <c r="I46" s="41">
        <f t="shared" si="3"/>
        <v>64</v>
      </c>
      <c r="J46" s="71">
        <f t="shared" si="4"/>
        <v>36</v>
      </c>
      <c r="K46" s="75"/>
      <c r="L46" s="39"/>
    </row>
    <row r="47" spans="1:13" s="79" customFormat="1" ht="27" customHeight="1" outlineLevel="1">
      <c r="A47" s="76"/>
      <c r="B47" s="77" t="s">
        <v>67</v>
      </c>
      <c r="C47" s="72" t="s">
        <v>40</v>
      </c>
      <c r="D47" s="50">
        <v>0</v>
      </c>
      <c r="E47" s="69">
        <v>0</v>
      </c>
      <c r="F47" s="74">
        <v>0</v>
      </c>
      <c r="G47" s="40">
        <v>0</v>
      </c>
      <c r="H47" s="40"/>
      <c r="I47" s="41"/>
      <c r="J47" s="71"/>
      <c r="K47" s="75"/>
      <c r="L47" s="78"/>
    </row>
    <row r="48" spans="1:13" s="79" customFormat="1" ht="27" customHeight="1" outlineLevel="1">
      <c r="A48" s="76"/>
      <c r="B48" s="73" t="s">
        <v>27</v>
      </c>
      <c r="C48" s="72" t="s">
        <v>40</v>
      </c>
      <c r="D48" s="58">
        <v>1223</v>
      </c>
      <c r="E48" s="64">
        <f>'[6]Chi tieu KTXH'!$I$62</f>
        <v>2565</v>
      </c>
      <c r="F48" s="32">
        <f>'[5]6T-2022'!$I$74</f>
        <v>1833</v>
      </c>
      <c r="G48" s="32">
        <v>1167</v>
      </c>
      <c r="H48" s="40">
        <f>G48/D48%</f>
        <v>95.421095666394109</v>
      </c>
      <c r="I48" s="41">
        <f>G48/E48%</f>
        <v>45.497076023391813</v>
      </c>
      <c r="J48" s="71">
        <f t="shared" si="4"/>
        <v>54.502923976608187</v>
      </c>
      <c r="K48" s="75"/>
      <c r="L48" s="78"/>
    </row>
    <row r="49" spans="1:13" s="26" customFormat="1" ht="27" customHeight="1" outlineLevel="1">
      <c r="A49" s="72"/>
      <c r="B49" s="80" t="s">
        <v>163</v>
      </c>
      <c r="C49" s="72" t="s">
        <v>40</v>
      </c>
      <c r="D49" s="58">
        <v>848</v>
      </c>
      <c r="E49" s="10">
        <f>SUM('[6]Chi tieu KTXH'!$I$63:$I$64)</f>
        <v>1510</v>
      </c>
      <c r="F49" s="32">
        <f>SUM('[5]6T-2022'!$I$75:$I$76)</f>
        <v>1185</v>
      </c>
      <c r="G49" s="32">
        <v>1230</v>
      </c>
      <c r="H49" s="40">
        <f>G49/D49%</f>
        <v>145.04716981132074</v>
      </c>
      <c r="I49" s="41">
        <f>G49/E49%</f>
        <v>81.456953642384107</v>
      </c>
      <c r="J49" s="71">
        <f t="shared" si="4"/>
        <v>18.543046357615893</v>
      </c>
      <c r="K49" s="25"/>
      <c r="L49" s="39"/>
    </row>
    <row r="50" spans="1:13" s="25" customFormat="1" ht="29.25" customHeight="1">
      <c r="A50" s="72"/>
      <c r="B50" s="80" t="s">
        <v>164</v>
      </c>
      <c r="C50" s="72" t="s">
        <v>40</v>
      </c>
      <c r="D50" s="58">
        <v>33798</v>
      </c>
      <c r="E50" s="10">
        <f>'[6]Chi tieu KTXH'!$I$65</f>
        <v>39500</v>
      </c>
      <c r="F50" s="32">
        <f>'[5]6T-2022'!$I$77</f>
        <v>35310</v>
      </c>
      <c r="G50" s="32">
        <v>36520</v>
      </c>
      <c r="H50" s="40">
        <f>G50/D50%</f>
        <v>108.05373098999941</v>
      </c>
      <c r="I50" s="41">
        <f>G50/E50%</f>
        <v>92.455696202531641</v>
      </c>
      <c r="J50" s="71">
        <f t="shared" si="4"/>
        <v>7.5443037974683591</v>
      </c>
      <c r="L50" s="38"/>
      <c r="M50" s="81"/>
    </row>
    <row r="51" spans="1:13" s="79" customFormat="1" ht="27" customHeight="1">
      <c r="A51" s="82" t="s">
        <v>99</v>
      </c>
      <c r="B51" s="83" t="s">
        <v>47</v>
      </c>
      <c r="C51" s="82"/>
      <c r="D51" s="50"/>
      <c r="E51" s="51"/>
      <c r="F51" s="67"/>
      <c r="G51" s="67"/>
      <c r="H51" s="32"/>
      <c r="I51" s="32"/>
      <c r="J51" s="71"/>
      <c r="L51" s="78"/>
      <c r="M51" s="84"/>
    </row>
    <row r="52" spans="1:13" s="75" customFormat="1" ht="27" customHeight="1">
      <c r="A52" s="72"/>
      <c r="B52" s="80" t="s">
        <v>134</v>
      </c>
      <c r="C52" s="72" t="s">
        <v>17</v>
      </c>
      <c r="D52" s="58">
        <v>2000</v>
      </c>
      <c r="E52" s="69">
        <f>(E45*0.15)+(E46+0.1)+(E47*0.05)+(E48*0.02)+(E49*0.07)+(E50*0.0001)</f>
        <v>3293.5499999999997</v>
      </c>
      <c r="F52" s="69">
        <f>(F45*0.15)+(F46+0.1)+(F47*0.05)+(F48*0.02)+(F49*0.07)+(F50*0.0001)</f>
        <v>3169.3409999999994</v>
      </c>
      <c r="G52" s="32">
        <v>3250</v>
      </c>
      <c r="H52" s="40">
        <f>G52/D52%</f>
        <v>162.5</v>
      </c>
      <c r="I52" s="41">
        <f>G52/E52%</f>
        <v>98.677718571146642</v>
      </c>
      <c r="J52" s="71">
        <f t="shared" si="4"/>
        <v>1.3222814288533584</v>
      </c>
      <c r="K52" s="25"/>
      <c r="L52" s="85"/>
      <c r="M52" s="86"/>
    </row>
    <row r="53" spans="1:13" s="75" customFormat="1" ht="27" customHeight="1">
      <c r="A53" s="76"/>
      <c r="B53" s="77" t="s">
        <v>48</v>
      </c>
      <c r="C53" s="76" t="s">
        <v>17</v>
      </c>
      <c r="D53" s="58">
        <f>'[4]Phu luc bao cao'!$G$65</f>
        <v>86</v>
      </c>
      <c r="E53" s="71">
        <f>'[1]Chi tieu KTXH'!$I$67</f>
        <v>128.25</v>
      </c>
      <c r="F53" s="71">
        <f>F48*0.05</f>
        <v>91.65</v>
      </c>
      <c r="G53" s="71">
        <f>G48*0.05</f>
        <v>58.35</v>
      </c>
      <c r="H53" s="40">
        <f>G53/D53%</f>
        <v>67.848837209302332</v>
      </c>
      <c r="I53" s="41">
        <f>G53/E53%</f>
        <v>45.497076023391813</v>
      </c>
      <c r="J53" s="71">
        <f t="shared" si="4"/>
        <v>54.502923976608187</v>
      </c>
      <c r="L53" s="85"/>
      <c r="M53" s="86"/>
    </row>
    <row r="54" spans="1:13" s="75" customFormat="1" ht="27" customHeight="1">
      <c r="A54" s="82" t="s">
        <v>101</v>
      </c>
      <c r="B54" s="87" t="s">
        <v>23</v>
      </c>
      <c r="C54" s="82"/>
      <c r="D54" s="50"/>
      <c r="E54" s="51"/>
      <c r="F54" s="67"/>
      <c r="G54" s="67"/>
      <c r="H54" s="40"/>
      <c r="I54" s="40"/>
      <c r="J54" s="218"/>
      <c r="L54" s="85"/>
    </row>
    <row r="55" spans="1:13" s="25" customFormat="1" ht="27" customHeight="1">
      <c r="A55" s="76"/>
      <c r="B55" s="62" t="s">
        <v>133</v>
      </c>
      <c r="C55" s="88" t="s">
        <v>19</v>
      </c>
      <c r="D55" s="9">
        <v>0</v>
      </c>
      <c r="E55" s="69">
        <v>320</v>
      </c>
      <c r="F55" s="32">
        <v>0</v>
      </c>
      <c r="G55" s="32">
        <v>0</v>
      </c>
      <c r="H55" s="40"/>
      <c r="I55" s="41"/>
      <c r="J55" s="218"/>
      <c r="L55" s="38"/>
    </row>
    <row r="56" spans="1:13" s="25" customFormat="1" ht="27" customHeight="1">
      <c r="A56" s="76"/>
      <c r="B56" s="62" t="s">
        <v>135</v>
      </c>
      <c r="C56" s="88" t="s">
        <v>36</v>
      </c>
      <c r="D56" s="9">
        <f>'[7]Bieu so 01'!$G$56</f>
        <v>85.67</v>
      </c>
      <c r="E56" s="69">
        <v>85.69</v>
      </c>
      <c r="F56" s="69">
        <v>85.69</v>
      </c>
      <c r="G56" s="69">
        <v>85.69</v>
      </c>
      <c r="H56" s="32" t="s">
        <v>208</v>
      </c>
      <c r="I56" s="32" t="s">
        <v>208</v>
      </c>
      <c r="J56" s="218">
        <v>0</v>
      </c>
      <c r="L56" s="38"/>
    </row>
    <row r="57" spans="1:13" s="75" customFormat="1" ht="27" customHeight="1">
      <c r="A57" s="89" t="s">
        <v>102</v>
      </c>
      <c r="B57" s="90" t="s">
        <v>38</v>
      </c>
      <c r="C57" s="91"/>
      <c r="D57" s="50"/>
      <c r="E57" s="51"/>
      <c r="F57" s="67"/>
      <c r="G57" s="67"/>
      <c r="H57" s="32"/>
      <c r="I57" s="32"/>
      <c r="J57" s="218"/>
      <c r="L57" s="85"/>
    </row>
    <row r="58" spans="1:13" s="25" customFormat="1" ht="27" customHeight="1">
      <c r="A58" s="92"/>
      <c r="B58" s="62" t="s">
        <v>136</v>
      </c>
      <c r="C58" s="93" t="s">
        <v>19</v>
      </c>
      <c r="D58" s="58">
        <v>28</v>
      </c>
      <c r="E58" s="32">
        <f>E60+E61</f>
        <v>131</v>
      </c>
      <c r="F58" s="32">
        <f>F60+F61</f>
        <v>141.19999999999999</v>
      </c>
      <c r="G58" s="32">
        <f>G60+G61</f>
        <v>142</v>
      </c>
      <c r="H58" s="40">
        <f>G58/D58%</f>
        <v>507.14285714285711</v>
      </c>
      <c r="I58" s="41">
        <f>G58/E58%</f>
        <v>108.3969465648855</v>
      </c>
      <c r="J58" s="71">
        <v>0</v>
      </c>
      <c r="K58" s="75"/>
      <c r="L58" s="38"/>
    </row>
    <row r="59" spans="1:13" s="25" customFormat="1" ht="27" customHeight="1">
      <c r="A59" s="92"/>
      <c r="B59" s="63" t="s">
        <v>165</v>
      </c>
      <c r="C59" s="93"/>
      <c r="D59" s="58"/>
      <c r="E59" s="10"/>
      <c r="F59" s="32"/>
      <c r="G59" s="32"/>
      <c r="H59" s="32"/>
      <c r="I59" s="32"/>
      <c r="J59" s="218"/>
      <c r="K59" s="75"/>
      <c r="L59" s="38"/>
    </row>
    <row r="60" spans="1:13" s="25" customFormat="1" ht="27" customHeight="1">
      <c r="A60" s="92"/>
      <c r="B60" s="65" t="s">
        <v>166</v>
      </c>
      <c r="C60" s="93" t="s">
        <v>168</v>
      </c>
      <c r="D60" s="58">
        <v>74</v>
      </c>
      <c r="E60" s="69">
        <v>100</v>
      </c>
      <c r="F60" s="32">
        <v>112</v>
      </c>
      <c r="G60" s="32">
        <v>112</v>
      </c>
      <c r="H60" s="40">
        <f t="shared" ref="H60:H65" si="9">G60/D60%</f>
        <v>151.35135135135135</v>
      </c>
      <c r="I60" s="41">
        <f t="shared" ref="I60:I65" si="10">G60/E60%</f>
        <v>112</v>
      </c>
      <c r="J60" s="71">
        <v>0</v>
      </c>
      <c r="K60" s="75"/>
      <c r="L60" s="38"/>
    </row>
    <row r="61" spans="1:13" s="25" customFormat="1" ht="27" customHeight="1">
      <c r="A61" s="92"/>
      <c r="B61" s="65" t="s">
        <v>167</v>
      </c>
      <c r="C61" s="93" t="s">
        <v>19</v>
      </c>
      <c r="D61" s="58">
        <v>28</v>
      </c>
      <c r="E61" s="69">
        <v>31</v>
      </c>
      <c r="F61" s="32">
        <v>29.2</v>
      </c>
      <c r="G61" s="32">
        <v>30</v>
      </c>
      <c r="H61" s="40">
        <f t="shared" si="9"/>
        <v>107.14285714285714</v>
      </c>
      <c r="I61" s="41">
        <f t="shared" si="10"/>
        <v>96.774193548387103</v>
      </c>
      <c r="J61" s="71">
        <f t="shared" ref="J61:J75" si="11">100-I61</f>
        <v>3.2258064516128968</v>
      </c>
      <c r="K61" s="75"/>
      <c r="L61" s="38"/>
    </row>
    <row r="62" spans="1:13" s="25" customFormat="1" ht="27" customHeight="1">
      <c r="A62" s="92"/>
      <c r="B62" s="65" t="s">
        <v>207</v>
      </c>
      <c r="C62" s="93" t="s">
        <v>168</v>
      </c>
      <c r="D62" s="58">
        <v>48</v>
      </c>
      <c r="E62" s="69">
        <v>48</v>
      </c>
      <c r="F62" s="32">
        <v>48</v>
      </c>
      <c r="G62" s="32">
        <v>48</v>
      </c>
      <c r="H62" s="40">
        <f t="shared" si="9"/>
        <v>100</v>
      </c>
      <c r="I62" s="41">
        <f t="shared" si="10"/>
        <v>100</v>
      </c>
      <c r="J62" s="71">
        <f t="shared" si="11"/>
        <v>0</v>
      </c>
      <c r="K62" s="75"/>
      <c r="L62" s="38"/>
    </row>
    <row r="63" spans="1:13" s="25" customFormat="1" ht="27" customHeight="1">
      <c r="A63" s="92"/>
      <c r="B63" s="65" t="s">
        <v>169</v>
      </c>
      <c r="C63" s="93" t="s">
        <v>17</v>
      </c>
      <c r="D63" s="58">
        <f>SUM(D64:D65)</f>
        <v>12.719999999999999</v>
      </c>
      <c r="E63" s="186">
        <f>SUM(E64:E65)</f>
        <v>287</v>
      </c>
      <c r="F63" s="186">
        <f t="shared" ref="F63:G63" si="12">SUM(F64:F65)</f>
        <v>40.6</v>
      </c>
      <c r="G63" s="186">
        <f t="shared" si="12"/>
        <v>186.55</v>
      </c>
      <c r="H63" s="40">
        <f t="shared" si="9"/>
        <v>1466.5880503144658</v>
      </c>
      <c r="I63" s="41">
        <f t="shared" si="10"/>
        <v>65</v>
      </c>
      <c r="J63" s="71">
        <f t="shared" si="11"/>
        <v>35</v>
      </c>
      <c r="K63" s="75"/>
      <c r="L63" s="38"/>
    </row>
    <row r="64" spans="1:13" s="75" customFormat="1" ht="27" customHeight="1">
      <c r="A64" s="92"/>
      <c r="B64" s="62" t="s">
        <v>170</v>
      </c>
      <c r="C64" s="93" t="s">
        <v>17</v>
      </c>
      <c r="D64" s="58">
        <v>7.8</v>
      </c>
      <c r="E64" s="69">
        <v>32.5</v>
      </c>
      <c r="F64" s="32">
        <f>'[5]6T-2022'!$I$90</f>
        <v>20.3</v>
      </c>
      <c r="G64" s="32">
        <f>E64*65%</f>
        <v>21.125</v>
      </c>
      <c r="H64" s="40">
        <f t="shared" si="9"/>
        <v>270.83333333333331</v>
      </c>
      <c r="I64" s="41">
        <f t="shared" si="10"/>
        <v>65</v>
      </c>
      <c r="J64" s="71">
        <f t="shared" si="11"/>
        <v>35</v>
      </c>
      <c r="K64" s="94"/>
      <c r="L64" s="85"/>
    </row>
    <row r="65" spans="1:16" s="75" customFormat="1" ht="27" customHeight="1">
      <c r="A65" s="92"/>
      <c r="B65" s="62" t="s">
        <v>171</v>
      </c>
      <c r="C65" s="93" t="s">
        <v>17</v>
      </c>
      <c r="D65" s="58">
        <v>4.92</v>
      </c>
      <c r="E65" s="69">
        <v>254.5</v>
      </c>
      <c r="F65" s="32">
        <f>'[5]6T-2022'!$I$90</f>
        <v>20.3</v>
      </c>
      <c r="G65" s="32">
        <f>E65*65%</f>
        <v>165.42500000000001</v>
      </c>
      <c r="H65" s="40">
        <f t="shared" si="9"/>
        <v>3362.2967479674799</v>
      </c>
      <c r="I65" s="41">
        <f t="shared" si="10"/>
        <v>65</v>
      </c>
      <c r="J65" s="71">
        <f t="shared" si="11"/>
        <v>35</v>
      </c>
      <c r="K65" s="25"/>
      <c r="L65" s="85"/>
    </row>
    <row r="66" spans="1:16" s="25" customFormat="1" ht="27" customHeight="1">
      <c r="A66" s="43">
        <v>6</v>
      </c>
      <c r="B66" s="44" t="s">
        <v>58</v>
      </c>
      <c r="C66" s="2"/>
      <c r="D66" s="9"/>
      <c r="E66" s="10"/>
      <c r="F66" s="32"/>
      <c r="G66" s="32"/>
      <c r="H66" s="32"/>
      <c r="I66" s="32"/>
      <c r="J66" s="217"/>
      <c r="L66" s="38"/>
    </row>
    <row r="67" spans="1:16" s="25" customFormat="1" ht="27" customHeight="1">
      <c r="A67" s="72"/>
      <c r="B67" s="95" t="s">
        <v>137</v>
      </c>
      <c r="C67" s="96" t="s">
        <v>179</v>
      </c>
      <c r="D67" s="15">
        <v>31.6</v>
      </c>
      <c r="E67" s="69">
        <v>63</v>
      </c>
      <c r="F67" s="35">
        <f t="shared" ref="F67:F74" si="13">(E67/12)*4</f>
        <v>21</v>
      </c>
      <c r="G67" s="35">
        <v>31.5</v>
      </c>
      <c r="H67" s="40">
        <f t="shared" ref="H67:H75" si="14">G67/D67%</f>
        <v>99.683544303797461</v>
      </c>
      <c r="I67" s="41">
        <f t="shared" ref="I67:I75" si="15">G67/E67%</f>
        <v>50</v>
      </c>
      <c r="J67" s="71">
        <f t="shared" si="11"/>
        <v>50</v>
      </c>
      <c r="L67" s="97"/>
      <c r="M67" s="98"/>
      <c r="N67" s="98"/>
      <c r="O67" s="99"/>
      <c r="P67" s="100"/>
    </row>
    <row r="68" spans="1:16" s="25" customFormat="1" ht="27" customHeight="1">
      <c r="A68" s="72"/>
      <c r="B68" s="101" t="s">
        <v>172</v>
      </c>
      <c r="C68" s="96" t="s">
        <v>180</v>
      </c>
      <c r="D68" s="15">
        <v>3</v>
      </c>
      <c r="E68" s="69">
        <v>6.3</v>
      </c>
      <c r="F68" s="35">
        <f t="shared" si="13"/>
        <v>2.1</v>
      </c>
      <c r="G68" s="35">
        <v>3.15</v>
      </c>
      <c r="H68" s="40">
        <f t="shared" si="14"/>
        <v>105</v>
      </c>
      <c r="I68" s="41">
        <f t="shared" si="15"/>
        <v>50</v>
      </c>
      <c r="J68" s="71">
        <f t="shared" si="11"/>
        <v>50</v>
      </c>
      <c r="L68" s="97"/>
      <c r="M68" s="98"/>
      <c r="N68" s="98"/>
      <c r="O68" s="99"/>
      <c r="P68" s="100"/>
    </row>
    <row r="69" spans="1:16" s="25" customFormat="1" ht="27" customHeight="1">
      <c r="A69" s="72"/>
      <c r="B69" s="101" t="s">
        <v>173</v>
      </c>
      <c r="C69" s="96" t="s">
        <v>17</v>
      </c>
      <c r="D69" s="15">
        <v>400</v>
      </c>
      <c r="E69" s="208">
        <v>900</v>
      </c>
      <c r="F69" s="35">
        <f t="shared" si="13"/>
        <v>300</v>
      </c>
      <c r="G69" s="35">
        <v>450</v>
      </c>
      <c r="H69" s="40">
        <f t="shared" si="14"/>
        <v>112.5</v>
      </c>
      <c r="I69" s="41">
        <f t="shared" si="15"/>
        <v>50</v>
      </c>
      <c r="J69" s="71">
        <f t="shared" si="11"/>
        <v>50</v>
      </c>
      <c r="L69" s="97"/>
      <c r="M69" s="98"/>
      <c r="N69" s="98"/>
      <c r="O69" s="99"/>
      <c r="P69" s="100"/>
    </row>
    <row r="70" spans="1:16" s="25" customFormat="1" ht="27" customHeight="1">
      <c r="A70" s="72"/>
      <c r="B70" s="101" t="s">
        <v>174</v>
      </c>
      <c r="C70" s="96" t="s">
        <v>179</v>
      </c>
      <c r="D70" s="15">
        <v>0.16666666666666669</v>
      </c>
      <c r="E70" s="208">
        <v>0.27999999999999997</v>
      </c>
      <c r="F70" s="35">
        <f t="shared" si="13"/>
        <v>9.3333333333333324E-2</v>
      </c>
      <c r="G70" s="35">
        <v>0.14000000000000001</v>
      </c>
      <c r="H70" s="40">
        <f t="shared" si="14"/>
        <v>84</v>
      </c>
      <c r="I70" s="41">
        <f t="shared" si="15"/>
        <v>50.000000000000014</v>
      </c>
      <c r="J70" s="71">
        <f t="shared" si="11"/>
        <v>49.999999999999986</v>
      </c>
      <c r="L70" s="97"/>
      <c r="M70" s="98"/>
      <c r="N70" s="98"/>
      <c r="O70" s="99"/>
      <c r="P70" s="100"/>
    </row>
    <row r="71" spans="1:16" s="25" customFormat="1" ht="27" customHeight="1">
      <c r="A71" s="72"/>
      <c r="B71" s="95" t="s">
        <v>138</v>
      </c>
      <c r="C71" s="96" t="s">
        <v>17</v>
      </c>
      <c r="D71" s="15">
        <v>12000</v>
      </c>
      <c r="E71" s="69">
        <v>24000</v>
      </c>
      <c r="F71" s="35">
        <f t="shared" si="13"/>
        <v>8000</v>
      </c>
      <c r="G71" s="35">
        <v>12000</v>
      </c>
      <c r="H71" s="40">
        <f t="shared" si="14"/>
        <v>100</v>
      </c>
      <c r="I71" s="41">
        <f t="shared" si="15"/>
        <v>50</v>
      </c>
      <c r="J71" s="71">
        <f t="shared" si="11"/>
        <v>50</v>
      </c>
      <c r="L71" s="97"/>
    </row>
    <row r="72" spans="1:16" s="25" customFormat="1" ht="27" customHeight="1">
      <c r="A72" s="72"/>
      <c r="B72" s="95" t="s">
        <v>200</v>
      </c>
      <c r="C72" s="96" t="s">
        <v>17</v>
      </c>
      <c r="D72" s="15">
        <v>3379.6296296296296</v>
      </c>
      <c r="E72" s="69">
        <v>12916.7</v>
      </c>
      <c r="F72" s="35">
        <f t="shared" si="13"/>
        <v>4305.5666666666666</v>
      </c>
      <c r="G72" s="35">
        <v>4305.57</v>
      </c>
      <c r="H72" s="40">
        <f t="shared" si="14"/>
        <v>127.39768767123286</v>
      </c>
      <c r="I72" s="41">
        <f t="shared" si="15"/>
        <v>33.333359139718347</v>
      </c>
      <c r="J72" s="71">
        <f t="shared" si="11"/>
        <v>66.66664086028166</v>
      </c>
      <c r="L72" s="97"/>
    </row>
    <row r="73" spans="1:16" s="25" customFormat="1" ht="42.75" customHeight="1">
      <c r="A73" s="72"/>
      <c r="B73" s="95" t="s">
        <v>181</v>
      </c>
      <c r="C73" s="96" t="s">
        <v>0</v>
      </c>
      <c r="D73" s="102">
        <f>'[4]Phu luc bao cao'!$G$85</f>
        <v>733.30056179775283</v>
      </c>
      <c r="E73" s="208">
        <f>'[8]2. SX, KD'!$S$57</f>
        <v>2158.3171348314604</v>
      </c>
      <c r="F73" s="35">
        <f t="shared" si="13"/>
        <v>719.43904494382014</v>
      </c>
      <c r="G73" s="35">
        <v>1079.1600000000001</v>
      </c>
      <c r="H73" s="40">
        <f t="shared" si="14"/>
        <v>147.16475838424853</v>
      </c>
      <c r="I73" s="41">
        <f t="shared" si="15"/>
        <v>50.000066375058921</v>
      </c>
      <c r="J73" s="71">
        <f t="shared" si="11"/>
        <v>49.999933624941079</v>
      </c>
      <c r="L73" s="97"/>
    </row>
    <row r="74" spans="1:16" s="25" customFormat="1" ht="42.75" customHeight="1">
      <c r="A74" s="72"/>
      <c r="B74" s="95" t="s">
        <v>201</v>
      </c>
      <c r="C74" s="96" t="s">
        <v>0</v>
      </c>
      <c r="D74" s="103">
        <f>'[3]2. SX, KD'!$Q$62</f>
        <v>25.3</v>
      </c>
      <c r="E74" s="208">
        <f>'[8]2. SX, KD'!$S$62</f>
        <v>51.612000000000002</v>
      </c>
      <c r="F74" s="35">
        <f t="shared" si="13"/>
        <v>17.204000000000001</v>
      </c>
      <c r="G74" s="35">
        <v>25.81</v>
      </c>
      <c r="H74" s="40">
        <f t="shared" si="14"/>
        <v>102.01581027667983</v>
      </c>
      <c r="I74" s="41">
        <f t="shared" si="15"/>
        <v>50.007750135627369</v>
      </c>
      <c r="J74" s="71">
        <f t="shared" si="11"/>
        <v>49.992249864372631</v>
      </c>
      <c r="L74" s="97"/>
    </row>
    <row r="75" spans="1:16" s="26" customFormat="1" ht="27" customHeight="1">
      <c r="A75" s="104">
        <v>7</v>
      </c>
      <c r="B75" s="1" t="s">
        <v>43</v>
      </c>
      <c r="C75" s="7" t="s">
        <v>35</v>
      </c>
      <c r="D75" s="15">
        <f>'[9]2. SX, KD'!$F$63</f>
        <v>117.57941450766501</v>
      </c>
      <c r="E75" s="105">
        <v>265</v>
      </c>
      <c r="F75" s="35">
        <f>(E75/12)*5</f>
        <v>110.41666666666666</v>
      </c>
      <c r="G75" s="35">
        <v>147.22219999999999</v>
      </c>
      <c r="H75" s="40">
        <f t="shared" si="14"/>
        <v>125.2108633271027</v>
      </c>
      <c r="I75" s="41">
        <f t="shared" si="15"/>
        <v>55.555547169811319</v>
      </c>
      <c r="J75" s="71">
        <f t="shared" si="11"/>
        <v>44.444452830188681</v>
      </c>
      <c r="L75" s="39"/>
      <c r="M75" s="106"/>
    </row>
    <row r="76" spans="1:16" s="25" customFormat="1" ht="27" customHeight="1">
      <c r="A76" s="7">
        <v>8</v>
      </c>
      <c r="B76" s="1" t="s">
        <v>2</v>
      </c>
      <c r="C76" s="2"/>
      <c r="D76" s="9"/>
      <c r="E76" s="10"/>
      <c r="F76" s="32"/>
      <c r="G76" s="32"/>
      <c r="H76" s="32"/>
      <c r="I76" s="32"/>
      <c r="J76" s="217"/>
      <c r="L76" s="97"/>
      <c r="M76" s="98"/>
      <c r="N76" s="98"/>
    </row>
    <row r="77" spans="1:16" s="25" customFormat="1" ht="27" customHeight="1">
      <c r="A77" s="96" t="s">
        <v>46</v>
      </c>
      <c r="B77" s="107" t="s">
        <v>103</v>
      </c>
      <c r="C77" s="2" t="s">
        <v>3</v>
      </c>
      <c r="D77" s="9">
        <v>200</v>
      </c>
      <c r="E77" s="9">
        <v>1200</v>
      </c>
      <c r="F77" s="32">
        <v>1500</v>
      </c>
      <c r="G77" s="32">
        <v>2000</v>
      </c>
      <c r="H77" s="40">
        <f>G77/D77%</f>
        <v>1000</v>
      </c>
      <c r="I77" s="41">
        <f>G77/E77%</f>
        <v>166.66666666666666</v>
      </c>
      <c r="J77" s="71">
        <v>0</v>
      </c>
      <c r="L77" s="38"/>
      <c r="M77" s="98"/>
      <c r="N77" s="98"/>
    </row>
    <row r="78" spans="1:16" s="25" customFormat="1" ht="27" customHeight="1">
      <c r="A78" s="96"/>
      <c r="B78" s="107" t="s">
        <v>4</v>
      </c>
      <c r="C78" s="2" t="s">
        <v>40</v>
      </c>
      <c r="D78" s="9">
        <v>0</v>
      </c>
      <c r="E78" s="9">
        <v>0</v>
      </c>
      <c r="F78" s="32">
        <v>0</v>
      </c>
      <c r="G78" s="32">
        <v>0</v>
      </c>
      <c r="H78" s="32"/>
      <c r="I78" s="32"/>
      <c r="J78" s="71"/>
      <c r="L78" s="38"/>
      <c r="M78" s="98"/>
      <c r="N78" s="98"/>
    </row>
    <row r="79" spans="1:16" s="25" customFormat="1" ht="27" customHeight="1">
      <c r="A79" s="96"/>
      <c r="B79" s="107" t="s">
        <v>5</v>
      </c>
      <c r="C79" s="2" t="s">
        <v>40</v>
      </c>
      <c r="D79" s="9">
        <v>200</v>
      </c>
      <c r="E79" s="9">
        <v>1200</v>
      </c>
      <c r="F79" s="32">
        <v>1500</v>
      </c>
      <c r="G79" s="32">
        <v>2000</v>
      </c>
      <c r="H79" s="40">
        <f>G79/D79%</f>
        <v>1000</v>
      </c>
      <c r="I79" s="41">
        <f>G79/E79%</f>
        <v>166.66666666666666</v>
      </c>
      <c r="J79" s="71">
        <v>0</v>
      </c>
      <c r="L79" s="38"/>
      <c r="M79" s="98"/>
      <c r="N79" s="98"/>
    </row>
    <row r="80" spans="1:16" s="25" customFormat="1" ht="27" customHeight="1">
      <c r="A80" s="96" t="s">
        <v>46</v>
      </c>
      <c r="B80" s="107" t="s">
        <v>104</v>
      </c>
      <c r="C80" s="2" t="s">
        <v>35</v>
      </c>
      <c r="D80" s="9">
        <v>0.5</v>
      </c>
      <c r="E80" s="9">
        <v>4</v>
      </c>
      <c r="F80" s="32">
        <v>7</v>
      </c>
      <c r="G80" s="32">
        <v>8</v>
      </c>
      <c r="H80" s="40">
        <f>G80/D80%</f>
        <v>1600</v>
      </c>
      <c r="I80" s="41">
        <f>G80/E80%</f>
        <v>200</v>
      </c>
      <c r="J80" s="71">
        <v>0</v>
      </c>
      <c r="L80" s="38"/>
      <c r="M80" s="98">
        <f>L75+L80</f>
        <v>0</v>
      </c>
      <c r="N80" s="98"/>
    </row>
    <row r="81" spans="1:13" s="26" customFormat="1" ht="33.75" customHeight="1">
      <c r="A81" s="108">
        <v>9</v>
      </c>
      <c r="B81" s="3" t="s">
        <v>144</v>
      </c>
      <c r="C81" s="108" t="s">
        <v>18</v>
      </c>
      <c r="D81" s="212">
        <v>0</v>
      </c>
      <c r="E81" s="202">
        <v>1</v>
      </c>
      <c r="F81" s="34">
        <v>1</v>
      </c>
      <c r="G81" s="34">
        <v>1</v>
      </c>
      <c r="H81" s="40"/>
      <c r="I81" s="41">
        <f>G81/E81%</f>
        <v>100</v>
      </c>
      <c r="J81" s="71">
        <v>0</v>
      </c>
      <c r="L81" s="39"/>
    </row>
    <row r="82" spans="1:13" s="75" customFormat="1" ht="33.75" customHeight="1">
      <c r="A82" s="109"/>
      <c r="B82" s="110" t="s">
        <v>143</v>
      </c>
      <c r="C82" s="109" t="s">
        <v>18</v>
      </c>
      <c r="D82" s="64">
        <v>0</v>
      </c>
      <c r="E82" s="64">
        <v>0</v>
      </c>
      <c r="F82" s="71">
        <v>0</v>
      </c>
      <c r="G82" s="71">
        <v>0</v>
      </c>
      <c r="H82" s="32"/>
      <c r="I82" s="32"/>
      <c r="J82" s="219"/>
      <c r="L82" s="85"/>
    </row>
    <row r="83" spans="1:13" s="26" customFormat="1" ht="36" customHeight="1">
      <c r="A83" s="108">
        <v>10</v>
      </c>
      <c r="B83" s="3" t="s">
        <v>86</v>
      </c>
      <c r="C83" s="108" t="s">
        <v>93</v>
      </c>
      <c r="D83" s="212">
        <v>0</v>
      </c>
      <c r="E83" s="202">
        <v>0</v>
      </c>
      <c r="F83" s="34">
        <v>0</v>
      </c>
      <c r="G83" s="34">
        <v>0</v>
      </c>
      <c r="H83" s="32"/>
      <c r="I83" s="32"/>
      <c r="J83" s="220"/>
      <c r="K83" s="111"/>
      <c r="L83" s="112"/>
    </row>
    <row r="84" spans="1:13" s="26" customFormat="1" ht="27" customHeight="1">
      <c r="A84" s="7">
        <v>11</v>
      </c>
      <c r="B84" s="3" t="s">
        <v>75</v>
      </c>
      <c r="C84" s="113" t="s">
        <v>35</v>
      </c>
      <c r="D84" s="114">
        <v>30.308416999999999</v>
      </c>
      <c r="E84" s="209">
        <v>50.35</v>
      </c>
      <c r="F84" s="34">
        <v>72.013999999999996</v>
      </c>
      <c r="G84" s="34">
        <v>81.650000000000006</v>
      </c>
      <c r="H84" s="40">
        <f>G84/D84%</f>
        <v>269.3971117000271</v>
      </c>
      <c r="I84" s="41">
        <f>G84/E84%</f>
        <v>162.16484607745778</v>
      </c>
      <c r="J84" s="223"/>
      <c r="L84" s="115"/>
      <c r="M84" s="116"/>
    </row>
    <row r="85" spans="1:13" s="25" customFormat="1" ht="35.25" customHeight="1">
      <c r="A85" s="117">
        <v>12</v>
      </c>
      <c r="B85" s="118" t="s">
        <v>212</v>
      </c>
      <c r="C85" s="113" t="s">
        <v>35</v>
      </c>
      <c r="D85" s="114">
        <v>52.499000000000002</v>
      </c>
      <c r="E85" s="119">
        <v>124.67</v>
      </c>
      <c r="F85" s="34">
        <v>56.606000000000002</v>
      </c>
      <c r="G85" s="34">
        <v>68.400000000000006</v>
      </c>
      <c r="H85" s="40">
        <f>G85/D85%</f>
        <v>130.28819596563744</v>
      </c>
      <c r="I85" s="41">
        <f>G85/E85%</f>
        <v>54.864843186011079</v>
      </c>
      <c r="J85" s="223"/>
      <c r="K85" s="26"/>
      <c r="L85" s="120"/>
      <c r="M85" s="121"/>
    </row>
    <row r="86" spans="1:13" s="26" customFormat="1" ht="38.450000000000003" customHeight="1">
      <c r="A86" s="104">
        <v>17</v>
      </c>
      <c r="B86" s="1" t="s">
        <v>148</v>
      </c>
      <c r="C86" s="7" t="s">
        <v>62</v>
      </c>
      <c r="D86" s="230" t="s">
        <v>182</v>
      </c>
      <c r="E86" s="202" t="s">
        <v>183</v>
      </c>
      <c r="F86" s="232"/>
      <c r="G86" s="232"/>
      <c r="H86" s="232"/>
      <c r="I86" s="233"/>
      <c r="J86" s="223"/>
      <c r="L86" s="39"/>
      <c r="M86" s="106"/>
    </row>
    <row r="87" spans="1:13" s="26" customFormat="1" ht="38.450000000000003" customHeight="1">
      <c r="A87" s="104">
        <v>18</v>
      </c>
      <c r="B87" s="1" t="s">
        <v>149</v>
      </c>
      <c r="C87" s="7" t="s">
        <v>62</v>
      </c>
      <c r="D87" s="230"/>
      <c r="E87" s="202" t="s">
        <v>183</v>
      </c>
      <c r="F87" s="234"/>
      <c r="G87" s="234"/>
      <c r="H87" s="234"/>
      <c r="I87" s="235"/>
      <c r="J87" s="223"/>
      <c r="L87" s="39"/>
      <c r="M87" s="106"/>
    </row>
    <row r="88" spans="1:13" s="26" customFormat="1" ht="27" customHeight="1">
      <c r="A88" s="104">
        <v>19</v>
      </c>
      <c r="B88" s="1" t="s">
        <v>32</v>
      </c>
      <c r="C88" s="7" t="s">
        <v>35</v>
      </c>
      <c r="D88" s="9">
        <f>'[10]Chi tieu KTXH'!$D$87</f>
        <v>194.18</v>
      </c>
      <c r="E88" s="202">
        <f>'[10]Chi tieu KTXH'!$E$87</f>
        <v>400.31</v>
      </c>
      <c r="F88" s="35">
        <f>'[10]Chi tieu KTXH'!$G$87</f>
        <v>133.43666666666667</v>
      </c>
      <c r="G88" s="122">
        <f>'[10]Chi tieu KTXH'!$H$87</f>
        <v>200.155</v>
      </c>
      <c r="H88" s="40">
        <f>G88/D88%</f>
        <v>103.07704191986817</v>
      </c>
      <c r="I88" s="41">
        <f>G88/E88%</f>
        <v>50</v>
      </c>
      <c r="J88" s="71">
        <f t="shared" ref="J88:J94" si="16">100-I88</f>
        <v>50</v>
      </c>
      <c r="K88" s="25"/>
      <c r="L88" s="190"/>
      <c r="M88" s="116"/>
    </row>
    <row r="89" spans="1:13" s="75" customFormat="1" ht="27" customHeight="1">
      <c r="A89" s="123"/>
      <c r="B89" s="124" t="s">
        <v>124</v>
      </c>
      <c r="C89" s="191" t="s">
        <v>35</v>
      </c>
      <c r="D89" s="125">
        <f>'[10]Chi tieu KTXH'!$D$88</f>
        <v>18.190000000000001</v>
      </c>
      <c r="E89" s="64">
        <f>'[10]Chi tieu KTXH'!$E$88</f>
        <v>38.200000000000003</v>
      </c>
      <c r="F89" s="35">
        <f>'[10]Chi tieu KTXH'!$G$88</f>
        <v>12.733333333333334</v>
      </c>
      <c r="G89" s="122">
        <f>'[10]Chi tieu KTXH'!$H$88</f>
        <v>20</v>
      </c>
      <c r="H89" s="40">
        <f>G89/D89%</f>
        <v>109.95052226498075</v>
      </c>
      <c r="I89" s="41">
        <f>G89/E89%</f>
        <v>52.356020942408378</v>
      </c>
      <c r="J89" s="71">
        <f t="shared" si="16"/>
        <v>47.643979057591622</v>
      </c>
      <c r="L89" s="126"/>
      <c r="M89" s="127"/>
    </row>
    <row r="90" spans="1:13" s="25" customFormat="1" ht="27" customHeight="1">
      <c r="A90" s="4">
        <v>21</v>
      </c>
      <c r="B90" s="128" t="s">
        <v>51</v>
      </c>
      <c r="C90" s="4"/>
      <c r="D90" s="9"/>
      <c r="E90" s="10"/>
      <c r="F90" s="32"/>
      <c r="G90" s="32"/>
      <c r="H90" s="32"/>
      <c r="I90" s="32"/>
      <c r="J90" s="71"/>
      <c r="L90" s="38"/>
    </row>
    <row r="91" spans="1:13" s="25" customFormat="1" ht="27" customHeight="1">
      <c r="A91" s="129" t="s">
        <v>46</v>
      </c>
      <c r="B91" s="130" t="s">
        <v>152</v>
      </c>
      <c r="C91" s="129" t="s">
        <v>51</v>
      </c>
      <c r="D91" s="9">
        <v>14</v>
      </c>
      <c r="E91" s="69">
        <v>16</v>
      </c>
      <c r="F91" s="32">
        <v>15</v>
      </c>
      <c r="G91" s="32">
        <v>15</v>
      </c>
      <c r="H91" s="40">
        <f>G91/D91%</f>
        <v>107.14285714285714</v>
      </c>
      <c r="I91" s="41">
        <f>G91/E91%</f>
        <v>93.75</v>
      </c>
      <c r="J91" s="71">
        <f t="shared" si="16"/>
        <v>6.25</v>
      </c>
      <c r="L91" s="38"/>
    </row>
    <row r="92" spans="1:13" s="75" customFormat="1" ht="27" customHeight="1">
      <c r="A92" s="131"/>
      <c r="B92" s="132" t="s">
        <v>77</v>
      </c>
      <c r="C92" s="133" t="s">
        <v>51</v>
      </c>
      <c r="D92" s="125">
        <v>1</v>
      </c>
      <c r="E92" s="71">
        <v>1</v>
      </c>
      <c r="F92" s="40">
        <v>0</v>
      </c>
      <c r="G92" s="40">
        <v>0</v>
      </c>
      <c r="H92" s="32" t="s">
        <v>209</v>
      </c>
      <c r="I92" s="45" t="s">
        <v>209</v>
      </c>
      <c r="J92" s="71"/>
      <c r="L92" s="85"/>
    </row>
    <row r="93" spans="1:13" s="75" customFormat="1" ht="27" customHeight="1">
      <c r="A93" s="131"/>
      <c r="B93" s="132" t="s">
        <v>76</v>
      </c>
      <c r="C93" s="133" t="s">
        <v>51</v>
      </c>
      <c r="D93" s="125">
        <v>0</v>
      </c>
      <c r="E93" s="71">
        <v>0</v>
      </c>
      <c r="F93" s="40">
        <v>0</v>
      </c>
      <c r="G93" s="40">
        <v>0</v>
      </c>
      <c r="H93" s="40"/>
      <c r="I93" s="41"/>
      <c r="J93" s="71"/>
      <c r="L93" s="85"/>
    </row>
    <row r="94" spans="1:13" s="25" customFormat="1" ht="27" customHeight="1">
      <c r="A94" s="129" t="s">
        <v>46</v>
      </c>
      <c r="B94" s="130" t="s">
        <v>52</v>
      </c>
      <c r="C94" s="129" t="s">
        <v>37</v>
      </c>
      <c r="D94" s="15">
        <v>315</v>
      </c>
      <c r="E94" s="69">
        <f>350+7</f>
        <v>357</v>
      </c>
      <c r="F94" s="15">
        <v>350</v>
      </c>
      <c r="G94" s="15">
        <v>350</v>
      </c>
      <c r="H94" s="40">
        <f>G94/D94%</f>
        <v>111.11111111111111</v>
      </c>
      <c r="I94" s="41">
        <f>G94/E94%</f>
        <v>98.039215686274517</v>
      </c>
      <c r="J94" s="71">
        <f t="shared" si="16"/>
        <v>1.9607843137254832</v>
      </c>
      <c r="L94" s="38"/>
    </row>
    <row r="95" spans="1:13" s="25" customFormat="1" ht="27" customHeight="1">
      <c r="A95" s="129" t="s">
        <v>46</v>
      </c>
      <c r="B95" s="130" t="s">
        <v>84</v>
      </c>
      <c r="C95" s="129" t="s">
        <v>36</v>
      </c>
      <c r="D95" s="15">
        <f>185/D94%</f>
        <v>58.730158730158735</v>
      </c>
      <c r="E95" s="69">
        <v>59</v>
      </c>
      <c r="F95" s="15" t="e">
        <f>#REF!</f>
        <v>#REF!</v>
      </c>
      <c r="G95" s="15" t="e">
        <f>F95</f>
        <v>#REF!</v>
      </c>
      <c r="H95" s="32" t="s">
        <v>208</v>
      </c>
      <c r="I95" s="32" t="s">
        <v>208</v>
      </c>
      <c r="J95" s="218">
        <v>0</v>
      </c>
      <c r="L95" s="38"/>
    </row>
    <row r="96" spans="1:13" s="25" customFormat="1" ht="27" customHeight="1">
      <c r="A96" s="4">
        <v>22</v>
      </c>
      <c r="B96" s="128" t="s">
        <v>53</v>
      </c>
      <c r="C96" s="4"/>
      <c r="D96" s="9"/>
      <c r="E96" s="10"/>
      <c r="F96" s="32"/>
      <c r="G96" s="32"/>
      <c r="H96" s="32"/>
      <c r="I96" s="32"/>
      <c r="J96" s="218"/>
      <c r="L96" s="38"/>
    </row>
    <row r="97" spans="1:14" s="25" customFormat="1" ht="27" customHeight="1">
      <c r="A97" s="129" t="s">
        <v>46</v>
      </c>
      <c r="B97" s="130" t="s">
        <v>54</v>
      </c>
      <c r="C97" s="129" t="s">
        <v>55</v>
      </c>
      <c r="D97" s="9">
        <v>4</v>
      </c>
      <c r="E97" s="69">
        <v>5</v>
      </c>
      <c r="F97" s="32">
        <v>4</v>
      </c>
      <c r="G97" s="32">
        <v>4</v>
      </c>
      <c r="H97" s="40">
        <f>G97/D97%</f>
        <v>100</v>
      </c>
      <c r="I97" s="41">
        <f>G97/E97%</f>
        <v>80</v>
      </c>
      <c r="J97" s="71">
        <f t="shared" ref="J97:J98" si="17">100-I97</f>
        <v>20</v>
      </c>
      <c r="L97" s="38"/>
    </row>
    <row r="98" spans="1:14" s="25" customFormat="1" ht="27" customHeight="1">
      <c r="A98" s="129" t="s">
        <v>46</v>
      </c>
      <c r="B98" s="130" t="s">
        <v>56</v>
      </c>
      <c r="C98" s="129" t="s">
        <v>57</v>
      </c>
      <c r="D98" s="9">
        <v>21</v>
      </c>
      <c r="E98" s="69">
        <v>24</v>
      </c>
      <c r="F98" s="9">
        <v>21</v>
      </c>
      <c r="G98" s="9">
        <v>21</v>
      </c>
      <c r="H98" s="40">
        <f>G98/D98%</f>
        <v>100</v>
      </c>
      <c r="I98" s="41">
        <f>G98/E98%</f>
        <v>87.5</v>
      </c>
      <c r="J98" s="71">
        <f t="shared" si="17"/>
        <v>12.5</v>
      </c>
      <c r="K98" s="94"/>
      <c r="L98" s="38"/>
    </row>
    <row r="99" spans="1:14" s="25" customFormat="1" ht="27" customHeight="1">
      <c r="A99" s="43" t="s">
        <v>31</v>
      </c>
      <c r="B99" s="44" t="s">
        <v>78</v>
      </c>
      <c r="C99" s="43"/>
      <c r="D99" s="212"/>
      <c r="E99" s="202"/>
      <c r="F99" s="34"/>
      <c r="G99" s="34"/>
      <c r="H99" s="32"/>
      <c r="I99" s="32"/>
      <c r="J99" s="217"/>
      <c r="L99" s="38"/>
      <c r="M99" s="98"/>
      <c r="N99" s="98"/>
    </row>
    <row r="100" spans="1:14" s="25" customFormat="1" ht="27" customHeight="1">
      <c r="A100" s="108">
        <v>1</v>
      </c>
      <c r="B100" s="134" t="s">
        <v>6</v>
      </c>
      <c r="C100" s="135"/>
      <c r="D100" s="212"/>
      <c r="E100" s="202"/>
      <c r="F100" s="34"/>
      <c r="G100" s="34"/>
      <c r="H100" s="32"/>
      <c r="I100" s="32"/>
      <c r="J100" s="218"/>
      <c r="L100" s="38"/>
      <c r="M100" s="98"/>
      <c r="N100" s="98"/>
    </row>
    <row r="101" spans="1:14" s="25" customFormat="1" ht="27" customHeight="1">
      <c r="A101" s="136" t="s">
        <v>46</v>
      </c>
      <c r="B101" s="137" t="s">
        <v>59</v>
      </c>
      <c r="C101" s="138" t="s">
        <v>37</v>
      </c>
      <c r="D101" s="15">
        <v>12650</v>
      </c>
      <c r="E101" s="69">
        <v>14725</v>
      </c>
      <c r="F101" s="32">
        <v>12447</v>
      </c>
      <c r="G101" s="32">
        <v>12447</v>
      </c>
      <c r="H101" s="40">
        <f>G101/D101%</f>
        <v>98.395256916996047</v>
      </c>
      <c r="I101" s="41">
        <f>G101/E101%</f>
        <v>84.52971137521223</v>
      </c>
      <c r="J101" s="71">
        <f t="shared" ref="J101:J104" si="18">100-I101</f>
        <v>15.47028862478777</v>
      </c>
      <c r="K101" s="26"/>
      <c r="L101" s="38"/>
      <c r="M101" s="98"/>
      <c r="N101" s="98"/>
    </row>
    <row r="102" spans="1:14" s="26" customFormat="1" ht="27" customHeight="1">
      <c r="A102" s="2" t="s">
        <v>46</v>
      </c>
      <c r="B102" s="11" t="s">
        <v>151</v>
      </c>
      <c r="C102" s="119" t="s">
        <v>36</v>
      </c>
      <c r="D102" s="15">
        <v>10</v>
      </c>
      <c r="E102" s="69">
        <v>10</v>
      </c>
      <c r="F102" s="32">
        <v>10</v>
      </c>
      <c r="G102" s="32">
        <v>10</v>
      </c>
      <c r="H102" s="32" t="s">
        <v>208</v>
      </c>
      <c r="I102" s="32" t="s">
        <v>208</v>
      </c>
      <c r="J102" s="218"/>
      <c r="K102" s="25"/>
      <c r="L102" s="39"/>
    </row>
    <row r="103" spans="1:14" s="25" customFormat="1" ht="27" customHeight="1">
      <c r="A103" s="136" t="s">
        <v>46</v>
      </c>
      <c r="B103" s="137" t="s">
        <v>68</v>
      </c>
      <c r="C103" s="138" t="s">
        <v>7</v>
      </c>
      <c r="D103" s="15">
        <v>68</v>
      </c>
      <c r="E103" s="69">
        <v>68</v>
      </c>
      <c r="F103" s="32">
        <v>68</v>
      </c>
      <c r="G103" s="32">
        <v>68</v>
      </c>
      <c r="H103" s="40">
        <f>G103/D103%</f>
        <v>99.999999999999986</v>
      </c>
      <c r="I103" s="41">
        <f>G103/E103%</f>
        <v>99.999999999999986</v>
      </c>
      <c r="J103" s="71">
        <f t="shared" si="18"/>
        <v>0</v>
      </c>
      <c r="K103" s="26"/>
      <c r="L103" s="38"/>
      <c r="M103" s="98"/>
      <c r="N103" s="98"/>
    </row>
    <row r="104" spans="1:14" s="25" customFormat="1" ht="38.25" customHeight="1">
      <c r="A104" s="136" t="s">
        <v>46</v>
      </c>
      <c r="B104" s="137" t="s">
        <v>69</v>
      </c>
      <c r="C104" s="138" t="s">
        <v>61</v>
      </c>
      <c r="D104" s="139" t="s">
        <v>184</v>
      </c>
      <c r="E104" s="139" t="s">
        <v>184</v>
      </c>
      <c r="F104" s="139" t="s">
        <v>184</v>
      </c>
      <c r="G104" s="139" t="s">
        <v>184</v>
      </c>
      <c r="H104" s="40">
        <v>100</v>
      </c>
      <c r="I104" s="41">
        <v>100</v>
      </c>
      <c r="J104" s="71">
        <f t="shared" si="18"/>
        <v>0</v>
      </c>
      <c r="K104" s="26"/>
      <c r="L104" s="38"/>
      <c r="M104" s="98"/>
      <c r="N104" s="98"/>
    </row>
    <row r="105" spans="1:14" s="26" customFormat="1" ht="27" customHeight="1">
      <c r="A105" s="108">
        <v>2</v>
      </c>
      <c r="B105" s="140" t="s">
        <v>50</v>
      </c>
      <c r="C105" s="135"/>
      <c r="D105" s="212"/>
      <c r="E105" s="202"/>
      <c r="F105" s="34"/>
      <c r="G105" s="34"/>
      <c r="H105" s="32"/>
      <c r="I105" s="45"/>
      <c r="J105" s="218"/>
      <c r="L105" s="39"/>
      <c r="M105" s="141"/>
      <c r="N105" s="141"/>
    </row>
    <row r="106" spans="1:14" s="25" customFormat="1" ht="35.450000000000003" customHeight="1">
      <c r="A106" s="136" t="s">
        <v>46</v>
      </c>
      <c r="B106" s="142" t="s">
        <v>106</v>
      </c>
      <c r="C106" s="136" t="s">
        <v>37</v>
      </c>
      <c r="D106" s="15">
        <v>1170</v>
      </c>
      <c r="E106" s="69">
        <v>1450</v>
      </c>
      <c r="F106" s="236"/>
      <c r="G106" s="236"/>
      <c r="H106" s="236"/>
      <c r="I106" s="237"/>
      <c r="J106" s="218"/>
      <c r="L106" s="38"/>
      <c r="M106" s="143"/>
      <c r="N106" s="26"/>
    </row>
    <row r="107" spans="1:14" s="25" customFormat="1" ht="27" customHeight="1">
      <c r="A107" s="136" t="s">
        <v>46</v>
      </c>
      <c r="B107" s="144" t="s">
        <v>105</v>
      </c>
      <c r="C107" s="136" t="s">
        <v>36</v>
      </c>
      <c r="D107" s="15">
        <v>80</v>
      </c>
      <c r="E107" s="69">
        <v>85</v>
      </c>
      <c r="F107" s="32">
        <v>85</v>
      </c>
      <c r="G107" s="32">
        <v>85</v>
      </c>
      <c r="H107" s="32" t="s">
        <v>208</v>
      </c>
      <c r="I107" s="32" t="s">
        <v>208</v>
      </c>
      <c r="J107" s="71">
        <v>0</v>
      </c>
      <c r="L107" s="85"/>
      <c r="M107" s="145"/>
      <c r="N107" s="75"/>
    </row>
    <row r="108" spans="1:14" s="75" customFormat="1" ht="27" customHeight="1">
      <c r="A108" s="109"/>
      <c r="B108" s="110" t="s">
        <v>125</v>
      </c>
      <c r="C108" s="109" t="s">
        <v>36</v>
      </c>
      <c r="D108" s="15">
        <v>80</v>
      </c>
      <c r="E108" s="69">
        <v>80</v>
      </c>
      <c r="F108" s="40">
        <v>80</v>
      </c>
      <c r="G108" s="40">
        <v>80</v>
      </c>
      <c r="H108" s="32" t="s">
        <v>208</v>
      </c>
      <c r="I108" s="32" t="s">
        <v>208</v>
      </c>
      <c r="J108" s="218">
        <v>0</v>
      </c>
      <c r="L108" s="146"/>
      <c r="M108" s="147"/>
      <c r="N108" s="147"/>
    </row>
    <row r="109" spans="1:14" s="25" customFormat="1" ht="27" customHeight="1">
      <c r="A109" s="135">
        <v>3</v>
      </c>
      <c r="B109" s="3" t="s">
        <v>85</v>
      </c>
      <c r="C109" s="135"/>
      <c r="D109" s="15">
        <v>0</v>
      </c>
      <c r="E109" s="202"/>
      <c r="F109" s="105"/>
      <c r="G109" s="105"/>
      <c r="H109" s="32"/>
      <c r="I109" s="32"/>
      <c r="J109" s="218"/>
      <c r="L109" s="38"/>
      <c r="M109" s="98"/>
      <c r="N109" s="98"/>
    </row>
    <row r="110" spans="1:14" s="25" customFormat="1" ht="27" customHeight="1">
      <c r="A110" s="138" t="s">
        <v>46</v>
      </c>
      <c r="B110" s="144" t="s">
        <v>107</v>
      </c>
      <c r="C110" s="136" t="s">
        <v>16</v>
      </c>
      <c r="D110" s="15">
        <v>1219</v>
      </c>
      <c r="E110" s="69">
        <v>1039</v>
      </c>
      <c r="F110" s="32">
        <v>1287</v>
      </c>
      <c r="G110" s="32">
        <v>1287</v>
      </c>
      <c r="H110" s="40">
        <f>G110/D110%</f>
        <v>105.57834290401969</v>
      </c>
      <c r="I110" s="41">
        <f>G110/E110%</f>
        <v>123.86910490856592</v>
      </c>
      <c r="J110" s="71">
        <v>0</v>
      </c>
      <c r="L110" s="38"/>
      <c r="M110" s="98"/>
      <c r="N110" s="98"/>
    </row>
    <row r="111" spans="1:14" s="25" customFormat="1" ht="33.6" customHeight="1">
      <c r="A111" s="138" t="s">
        <v>46</v>
      </c>
      <c r="B111" s="144" t="s">
        <v>108</v>
      </c>
      <c r="C111" s="136" t="s">
        <v>36</v>
      </c>
      <c r="D111" s="15" t="s">
        <v>185</v>
      </c>
      <c r="E111" s="231" t="s">
        <v>205</v>
      </c>
      <c r="F111" s="148">
        <v>40.729999999999997</v>
      </c>
      <c r="G111" s="148">
        <v>40.729999999999997</v>
      </c>
      <c r="H111" s="224" t="s">
        <v>208</v>
      </c>
      <c r="I111" s="225"/>
      <c r="J111" s="218"/>
      <c r="L111" s="38"/>
      <c r="M111" s="98"/>
      <c r="N111" s="98"/>
    </row>
    <row r="112" spans="1:14" s="25" customFormat="1" ht="27" customHeight="1">
      <c r="A112" s="138" t="s">
        <v>46</v>
      </c>
      <c r="B112" s="142" t="s">
        <v>109</v>
      </c>
      <c r="C112" s="136" t="s">
        <v>16</v>
      </c>
      <c r="D112" s="15">
        <v>221</v>
      </c>
      <c r="E112" s="231"/>
      <c r="F112" s="32">
        <v>607</v>
      </c>
      <c r="G112" s="32">
        <v>607</v>
      </c>
      <c r="H112" s="226"/>
      <c r="I112" s="227"/>
      <c r="J112" s="218"/>
      <c r="L112" s="38"/>
      <c r="M112" s="98"/>
      <c r="N112" s="98"/>
    </row>
    <row r="113" spans="1:14" s="25" customFormat="1" ht="27" customHeight="1">
      <c r="A113" s="138" t="s">
        <v>46</v>
      </c>
      <c r="B113" s="142" t="s">
        <v>110</v>
      </c>
      <c r="C113" s="136" t="s">
        <v>36</v>
      </c>
      <c r="D113" s="15" t="s">
        <v>186</v>
      </c>
      <c r="E113" s="231"/>
      <c r="F113" s="32">
        <v>19.829999999999998</v>
      </c>
      <c r="G113" s="32">
        <v>19.829999999999998</v>
      </c>
      <c r="H113" s="228"/>
      <c r="I113" s="229"/>
      <c r="J113" s="221"/>
      <c r="L113" s="38"/>
      <c r="M113" s="98"/>
      <c r="N113" s="98"/>
    </row>
    <row r="114" spans="1:14" s="25" customFormat="1" ht="27" customHeight="1">
      <c r="A114" s="135">
        <v>4</v>
      </c>
      <c r="B114" s="3" t="s">
        <v>8</v>
      </c>
      <c r="C114" s="108"/>
      <c r="D114" s="212"/>
      <c r="E114" s="202"/>
      <c r="F114" s="34"/>
      <c r="G114" s="34"/>
      <c r="H114" s="32"/>
      <c r="I114" s="32"/>
      <c r="J114" s="217"/>
      <c r="L114" s="38"/>
    </row>
    <row r="115" spans="1:14" s="79" customFormat="1" ht="27" customHeight="1">
      <c r="A115" s="136" t="s">
        <v>46</v>
      </c>
      <c r="B115" s="142" t="s">
        <v>111</v>
      </c>
      <c r="C115" s="136" t="s">
        <v>9</v>
      </c>
      <c r="D115" s="149">
        <f>'[4]Phu luc bao cao'!$G$139</f>
        <v>3007</v>
      </c>
      <c r="E115" s="10">
        <f>'[6]Chi tieu KTXH'!$I$140</f>
        <v>3500</v>
      </c>
      <c r="F115" s="32">
        <f>SUM(F116:F120)</f>
        <v>3241</v>
      </c>
      <c r="G115" s="32">
        <f>SUM(G116:G120)</f>
        <v>3246</v>
      </c>
      <c r="H115" s="40">
        <f t="shared" ref="H115:H120" si="19">G115/D115%</f>
        <v>107.94812105088127</v>
      </c>
      <c r="I115" s="41">
        <f t="shared" ref="I115:I120" si="20">G115/E115%</f>
        <v>92.742857142857147</v>
      </c>
      <c r="J115" s="71">
        <f t="shared" ref="J115:J120" si="21">100-I115</f>
        <v>7.2571428571428527</v>
      </c>
      <c r="K115" s="25"/>
      <c r="L115" s="38"/>
      <c r="M115" s="25"/>
      <c r="N115" s="25"/>
    </row>
    <row r="116" spans="1:14" s="79" customFormat="1" ht="27" customHeight="1">
      <c r="A116" s="136"/>
      <c r="B116" s="150" t="s">
        <v>187</v>
      </c>
      <c r="C116" s="136" t="s">
        <v>40</v>
      </c>
      <c r="D116" s="15">
        <v>224</v>
      </c>
      <c r="E116" s="210">
        <v>310</v>
      </c>
      <c r="F116" s="32">
        <v>271</v>
      </c>
      <c r="G116" s="32">
        <v>271</v>
      </c>
      <c r="H116" s="40">
        <f t="shared" si="19"/>
        <v>120.98214285714285</v>
      </c>
      <c r="I116" s="41">
        <f t="shared" si="20"/>
        <v>87.41935483870968</v>
      </c>
      <c r="J116" s="71">
        <f t="shared" si="21"/>
        <v>12.58064516129032</v>
      </c>
      <c r="K116" s="25"/>
      <c r="L116" s="38"/>
      <c r="M116" s="25"/>
      <c r="N116" s="25"/>
    </row>
    <row r="117" spans="1:14" s="79" customFormat="1" ht="27" customHeight="1">
      <c r="A117" s="136"/>
      <c r="B117" s="150" t="s">
        <v>188</v>
      </c>
      <c r="C117" s="136" t="s">
        <v>40</v>
      </c>
      <c r="D117" s="15">
        <v>806</v>
      </c>
      <c r="E117" s="210">
        <v>800</v>
      </c>
      <c r="F117" s="32">
        <v>808</v>
      </c>
      <c r="G117" s="32">
        <v>811</v>
      </c>
      <c r="H117" s="40">
        <f t="shared" si="19"/>
        <v>100.62034739454094</v>
      </c>
      <c r="I117" s="41">
        <f t="shared" si="20"/>
        <v>101.375</v>
      </c>
      <c r="J117" s="71">
        <v>0</v>
      </c>
      <c r="K117" s="25"/>
      <c r="L117" s="38"/>
      <c r="M117" s="25"/>
      <c r="N117" s="25"/>
    </row>
    <row r="118" spans="1:14" s="79" customFormat="1" ht="27" customHeight="1">
      <c r="A118" s="136"/>
      <c r="B118" s="150" t="s">
        <v>189</v>
      </c>
      <c r="C118" s="136" t="s">
        <v>40</v>
      </c>
      <c r="D118" s="15">
        <v>1173</v>
      </c>
      <c r="E118" s="69">
        <v>1410</v>
      </c>
      <c r="F118" s="32">
        <v>1304</v>
      </c>
      <c r="G118" s="32">
        <v>1305</v>
      </c>
      <c r="H118" s="40">
        <f t="shared" si="19"/>
        <v>111.25319693094629</v>
      </c>
      <c r="I118" s="41">
        <f t="shared" si="20"/>
        <v>92.553191489361708</v>
      </c>
      <c r="J118" s="71">
        <f t="shared" si="21"/>
        <v>7.4468085106382915</v>
      </c>
      <c r="K118" s="25"/>
      <c r="L118" s="38"/>
      <c r="M118" s="25"/>
      <c r="N118" s="25"/>
    </row>
    <row r="119" spans="1:14" s="79" customFormat="1" ht="27" customHeight="1">
      <c r="A119" s="136"/>
      <c r="B119" s="150" t="s">
        <v>190</v>
      </c>
      <c r="C119" s="136" t="s">
        <v>40</v>
      </c>
      <c r="D119" s="15">
        <v>608</v>
      </c>
      <c r="E119" s="69">
        <v>730</v>
      </c>
      <c r="F119" s="32">
        <v>669</v>
      </c>
      <c r="G119" s="32">
        <v>670</v>
      </c>
      <c r="H119" s="40">
        <f t="shared" si="19"/>
        <v>110.19736842105263</v>
      </c>
      <c r="I119" s="41">
        <f t="shared" si="20"/>
        <v>91.780821917808225</v>
      </c>
      <c r="J119" s="71">
        <f t="shared" si="21"/>
        <v>8.2191780821917746</v>
      </c>
      <c r="K119" s="25"/>
      <c r="L119" s="38"/>
      <c r="M119" s="25"/>
      <c r="N119" s="25"/>
    </row>
    <row r="120" spans="1:14" s="79" customFormat="1" ht="27" customHeight="1">
      <c r="A120" s="136"/>
      <c r="B120" s="150" t="s">
        <v>191</v>
      </c>
      <c r="C120" s="136" t="s">
        <v>40</v>
      </c>
      <c r="D120" s="15">
        <v>196</v>
      </c>
      <c r="E120" s="69">
        <v>250</v>
      </c>
      <c r="F120" s="32">
        <v>189</v>
      </c>
      <c r="G120" s="32">
        <v>189</v>
      </c>
      <c r="H120" s="40">
        <f t="shared" si="19"/>
        <v>96.428571428571431</v>
      </c>
      <c r="I120" s="41">
        <f t="shared" si="20"/>
        <v>75.599999999999994</v>
      </c>
      <c r="J120" s="71">
        <f t="shared" si="21"/>
        <v>24.400000000000006</v>
      </c>
      <c r="K120" s="25"/>
      <c r="L120" s="38"/>
      <c r="M120" s="25"/>
      <c r="N120" s="25"/>
    </row>
    <row r="121" spans="1:14" s="25" customFormat="1" ht="27" customHeight="1">
      <c r="A121" s="136" t="s">
        <v>46</v>
      </c>
      <c r="B121" s="142" t="s">
        <v>112</v>
      </c>
      <c r="C121" s="136" t="s">
        <v>36</v>
      </c>
      <c r="D121" s="15">
        <v>100</v>
      </c>
      <c r="E121" s="15">
        <v>100</v>
      </c>
      <c r="F121" s="15">
        <v>100</v>
      </c>
      <c r="G121" s="15">
        <v>100</v>
      </c>
      <c r="H121" s="32" t="s">
        <v>208</v>
      </c>
      <c r="I121" s="32" t="s">
        <v>208</v>
      </c>
      <c r="J121" s="218"/>
      <c r="L121" s="38"/>
    </row>
    <row r="122" spans="1:14" s="25" customFormat="1" ht="27" customHeight="1">
      <c r="A122" s="136"/>
      <c r="B122" s="144" t="s">
        <v>10</v>
      </c>
      <c r="C122" s="151" t="s">
        <v>36</v>
      </c>
      <c r="D122" s="15">
        <v>100</v>
      </c>
      <c r="E122" s="15">
        <v>100</v>
      </c>
      <c r="F122" s="15">
        <v>100</v>
      </c>
      <c r="G122" s="15">
        <v>100</v>
      </c>
      <c r="H122" s="32" t="s">
        <v>208</v>
      </c>
      <c r="I122" s="32" t="s">
        <v>208</v>
      </c>
      <c r="J122" s="218"/>
      <c r="L122" s="38"/>
    </row>
    <row r="123" spans="1:14" s="25" customFormat="1" ht="27" customHeight="1">
      <c r="A123" s="136"/>
      <c r="B123" s="144" t="s">
        <v>11</v>
      </c>
      <c r="C123" s="151" t="s">
        <v>36</v>
      </c>
      <c r="D123" s="15">
        <v>100</v>
      </c>
      <c r="E123" s="15">
        <v>100</v>
      </c>
      <c r="F123" s="15">
        <v>100</v>
      </c>
      <c r="G123" s="15">
        <v>100</v>
      </c>
      <c r="H123" s="32" t="s">
        <v>208</v>
      </c>
      <c r="I123" s="32" t="s">
        <v>208</v>
      </c>
      <c r="J123" s="218"/>
      <c r="L123" s="85"/>
      <c r="M123" s="75"/>
      <c r="N123" s="75"/>
    </row>
    <row r="124" spans="1:14" s="25" customFormat="1" ht="27" customHeight="1">
      <c r="A124" s="136"/>
      <c r="B124" s="144" t="s">
        <v>12</v>
      </c>
      <c r="C124" s="151" t="s">
        <v>36</v>
      </c>
      <c r="D124" s="15">
        <v>100</v>
      </c>
      <c r="E124" s="15">
        <v>100</v>
      </c>
      <c r="F124" s="15">
        <v>100</v>
      </c>
      <c r="G124" s="15">
        <v>100</v>
      </c>
      <c r="H124" s="32" t="s">
        <v>208</v>
      </c>
      <c r="I124" s="32" t="s">
        <v>208</v>
      </c>
      <c r="J124" s="218"/>
      <c r="L124" s="38"/>
    </row>
    <row r="125" spans="1:14" s="25" customFormat="1" ht="36" customHeight="1">
      <c r="A125" s="136" t="s">
        <v>46</v>
      </c>
      <c r="B125" s="142" t="s">
        <v>113</v>
      </c>
      <c r="C125" s="136" t="s">
        <v>36</v>
      </c>
      <c r="D125" s="15">
        <v>20</v>
      </c>
      <c r="E125" s="15">
        <v>20</v>
      </c>
      <c r="F125" s="15">
        <v>20</v>
      </c>
      <c r="G125" s="15">
        <v>20</v>
      </c>
      <c r="H125" s="32" t="s">
        <v>208</v>
      </c>
      <c r="I125" s="32" t="s">
        <v>208</v>
      </c>
      <c r="J125" s="218"/>
      <c r="L125" s="38"/>
    </row>
    <row r="126" spans="1:14" s="25" customFormat="1" ht="26.25" customHeight="1">
      <c r="A126" s="136" t="s">
        <v>46</v>
      </c>
      <c r="B126" s="152" t="s">
        <v>114</v>
      </c>
      <c r="C126" s="151" t="s">
        <v>36</v>
      </c>
      <c r="D126" s="10">
        <v>0</v>
      </c>
      <c r="E126" s="10">
        <v>0</v>
      </c>
      <c r="F126" s="69">
        <v>0</v>
      </c>
      <c r="G126" s="69">
        <v>0</v>
      </c>
      <c r="H126" s="32"/>
      <c r="I126" s="32"/>
      <c r="J126" s="218"/>
      <c r="L126" s="38"/>
    </row>
    <row r="127" spans="1:14" s="25" customFormat="1" ht="27" hidden="1" customHeight="1">
      <c r="A127" s="136"/>
      <c r="B127" s="153" t="s">
        <v>79</v>
      </c>
      <c r="C127" s="151" t="s">
        <v>36</v>
      </c>
      <c r="D127" s="10">
        <v>0</v>
      </c>
      <c r="E127" s="10">
        <v>0</v>
      </c>
      <c r="F127" s="69">
        <v>0</v>
      </c>
      <c r="G127" s="69">
        <v>0</v>
      </c>
      <c r="H127" s="32"/>
      <c r="I127" s="32"/>
      <c r="J127" s="218"/>
      <c r="L127" s="38"/>
    </row>
    <row r="128" spans="1:14" s="25" customFormat="1" ht="27" hidden="1" customHeight="1">
      <c r="A128" s="136"/>
      <c r="B128" s="153" t="s">
        <v>80</v>
      </c>
      <c r="C128" s="151" t="s">
        <v>36</v>
      </c>
      <c r="D128" s="10">
        <v>0</v>
      </c>
      <c r="E128" s="10">
        <v>0</v>
      </c>
      <c r="F128" s="69">
        <v>0</v>
      </c>
      <c r="G128" s="69">
        <v>0</v>
      </c>
      <c r="H128" s="32"/>
      <c r="I128" s="32"/>
      <c r="J128" s="218"/>
      <c r="L128" s="38"/>
    </row>
    <row r="129" spans="1:13" s="25" customFormat="1" ht="27" hidden="1" customHeight="1">
      <c r="A129" s="136"/>
      <c r="B129" s="153" t="s">
        <v>81</v>
      </c>
      <c r="C129" s="151" t="s">
        <v>36</v>
      </c>
      <c r="D129" s="10">
        <v>0</v>
      </c>
      <c r="E129" s="10">
        <v>0</v>
      </c>
      <c r="F129" s="69">
        <v>0</v>
      </c>
      <c r="G129" s="69">
        <v>0</v>
      </c>
      <c r="H129" s="32"/>
      <c r="I129" s="32"/>
      <c r="J129" s="218"/>
      <c r="L129" s="38"/>
    </row>
    <row r="130" spans="1:13" s="25" customFormat="1" ht="27" hidden="1" customHeight="1">
      <c r="A130" s="136"/>
      <c r="B130" s="153" t="s">
        <v>82</v>
      </c>
      <c r="C130" s="151" t="s">
        <v>36</v>
      </c>
      <c r="D130" s="10">
        <v>0</v>
      </c>
      <c r="E130" s="10">
        <v>0</v>
      </c>
      <c r="F130" s="69">
        <v>0</v>
      </c>
      <c r="G130" s="69">
        <v>0</v>
      </c>
      <c r="H130" s="32"/>
      <c r="I130" s="32"/>
      <c r="J130" s="221"/>
      <c r="L130" s="38"/>
    </row>
    <row r="131" spans="1:13" s="25" customFormat="1" ht="27" customHeight="1">
      <c r="A131" s="135">
        <v>5</v>
      </c>
      <c r="B131" s="3" t="s">
        <v>15</v>
      </c>
      <c r="C131" s="108"/>
      <c r="D131" s="9"/>
      <c r="E131" s="10"/>
      <c r="F131" s="32"/>
      <c r="G131" s="32"/>
      <c r="H131" s="32"/>
      <c r="I131" s="32"/>
      <c r="J131" s="217"/>
      <c r="L131" s="38"/>
    </row>
    <row r="132" spans="1:13" s="25" customFormat="1" ht="27" customHeight="1">
      <c r="A132" s="135" t="s">
        <v>46</v>
      </c>
      <c r="B132" s="142" t="s">
        <v>145</v>
      </c>
      <c r="C132" s="136" t="s">
        <v>36</v>
      </c>
      <c r="D132" s="15" t="s">
        <v>192</v>
      </c>
      <c r="E132" s="208" t="s">
        <v>202</v>
      </c>
      <c r="F132" s="35">
        <v>99.76</v>
      </c>
      <c r="G132" s="35">
        <v>99.78</v>
      </c>
      <c r="H132" s="32" t="s">
        <v>209</v>
      </c>
      <c r="I132" s="32" t="s">
        <v>209</v>
      </c>
      <c r="J132" s="218"/>
      <c r="L132" s="38"/>
    </row>
    <row r="133" spans="1:13" s="25" customFormat="1" ht="27" customHeight="1">
      <c r="A133" s="135" t="s">
        <v>46</v>
      </c>
      <c r="B133" s="142" t="s">
        <v>153</v>
      </c>
      <c r="C133" s="136" t="s">
        <v>36</v>
      </c>
      <c r="D133" s="15" t="s">
        <v>193</v>
      </c>
      <c r="E133" s="208">
        <v>42.84</v>
      </c>
      <c r="F133" s="35">
        <v>47.73</v>
      </c>
      <c r="G133" s="35">
        <v>47.75</v>
      </c>
      <c r="H133" s="32" t="s">
        <v>210</v>
      </c>
      <c r="I133" s="32" t="s">
        <v>210</v>
      </c>
      <c r="J133" s="218"/>
      <c r="L133" s="38"/>
    </row>
    <row r="134" spans="1:13" s="25" customFormat="1" ht="27" customHeight="1">
      <c r="A134" s="135" t="s">
        <v>46</v>
      </c>
      <c r="B134" s="142" t="s">
        <v>154</v>
      </c>
      <c r="C134" s="136" t="s">
        <v>36</v>
      </c>
      <c r="D134" s="15" t="s">
        <v>194</v>
      </c>
      <c r="E134" s="208">
        <v>36.36</v>
      </c>
      <c r="F134" s="35">
        <v>41.24</v>
      </c>
      <c r="G134" s="35">
        <v>41.26</v>
      </c>
      <c r="H134" s="32" t="s">
        <v>210</v>
      </c>
      <c r="I134" s="32" t="s">
        <v>210</v>
      </c>
      <c r="J134" s="218"/>
      <c r="L134" s="38"/>
    </row>
    <row r="135" spans="1:13" s="26" customFormat="1" ht="38.450000000000003" customHeight="1">
      <c r="A135" s="135" t="s">
        <v>46</v>
      </c>
      <c r="B135" s="11" t="s">
        <v>115</v>
      </c>
      <c r="C135" s="119" t="s">
        <v>13</v>
      </c>
      <c r="D135" s="15">
        <v>50</v>
      </c>
      <c r="E135" s="45">
        <v>50</v>
      </c>
      <c r="F135" s="35">
        <v>50</v>
      </c>
      <c r="G135" s="35">
        <v>50</v>
      </c>
      <c r="H135" s="40">
        <f>G135/D135%</f>
        <v>100</v>
      </c>
      <c r="I135" s="41">
        <f>G135/E135%</f>
        <v>100</v>
      </c>
      <c r="J135" s="218">
        <v>0</v>
      </c>
      <c r="K135" s="25"/>
      <c r="L135" s="39"/>
    </row>
    <row r="136" spans="1:13" s="26" customFormat="1" ht="27" customHeight="1">
      <c r="A136" s="135" t="s">
        <v>46</v>
      </c>
      <c r="B136" s="11" t="s">
        <v>116</v>
      </c>
      <c r="C136" s="119" t="s">
        <v>14</v>
      </c>
      <c r="D136" s="15">
        <v>10</v>
      </c>
      <c r="E136" s="210">
        <v>10</v>
      </c>
      <c r="F136" s="35">
        <v>10</v>
      </c>
      <c r="G136" s="35">
        <v>10</v>
      </c>
      <c r="H136" s="40">
        <f>G136/D136%</f>
        <v>100</v>
      </c>
      <c r="I136" s="41">
        <f>G136/E136%</f>
        <v>100</v>
      </c>
      <c r="J136" s="218">
        <v>0</v>
      </c>
      <c r="K136" s="25"/>
      <c r="L136" s="39"/>
    </row>
    <row r="137" spans="1:13" s="26" customFormat="1" ht="37.9" customHeight="1">
      <c r="A137" s="135" t="s">
        <v>46</v>
      </c>
      <c r="B137" s="11" t="s">
        <v>117</v>
      </c>
      <c r="C137" s="119" t="s">
        <v>36</v>
      </c>
      <c r="D137" s="15">
        <v>100</v>
      </c>
      <c r="E137" s="45">
        <v>100</v>
      </c>
      <c r="F137" s="35">
        <v>100</v>
      </c>
      <c r="G137" s="35">
        <v>100</v>
      </c>
      <c r="H137" s="32" t="s">
        <v>208</v>
      </c>
      <c r="I137" s="32" t="s">
        <v>208</v>
      </c>
      <c r="J137" s="218"/>
      <c r="K137" s="25"/>
      <c r="L137" s="39"/>
    </row>
    <row r="138" spans="1:13" s="26" customFormat="1" ht="27" customHeight="1">
      <c r="A138" s="135" t="s">
        <v>46</v>
      </c>
      <c r="B138" s="11" t="s">
        <v>118</v>
      </c>
      <c r="C138" s="119" t="s">
        <v>36</v>
      </c>
      <c r="D138" s="15">
        <v>100</v>
      </c>
      <c r="E138" s="45">
        <v>100</v>
      </c>
      <c r="F138" s="35">
        <v>100</v>
      </c>
      <c r="G138" s="35">
        <v>100</v>
      </c>
      <c r="H138" s="32" t="s">
        <v>208</v>
      </c>
      <c r="I138" s="32" t="s">
        <v>208</v>
      </c>
      <c r="J138" s="218"/>
      <c r="K138" s="25"/>
      <c r="L138" s="39"/>
    </row>
    <row r="139" spans="1:13" s="26" customFormat="1" ht="27" customHeight="1">
      <c r="A139" s="135" t="s">
        <v>46</v>
      </c>
      <c r="B139" s="154" t="s">
        <v>119</v>
      </c>
      <c r="C139" s="119" t="s">
        <v>36</v>
      </c>
      <c r="D139" s="15" t="s">
        <v>195</v>
      </c>
      <c r="E139" s="45">
        <v>18</v>
      </c>
      <c r="F139" s="35">
        <v>18</v>
      </c>
      <c r="G139" s="35">
        <v>18</v>
      </c>
      <c r="H139" s="32" t="s">
        <v>211</v>
      </c>
      <c r="I139" s="32" t="s">
        <v>208</v>
      </c>
      <c r="J139" s="221"/>
      <c r="K139" s="25"/>
      <c r="L139" s="39"/>
    </row>
    <row r="140" spans="1:13" s="26" customFormat="1" ht="27" customHeight="1">
      <c r="A140" s="108">
        <v>6</v>
      </c>
      <c r="B140" s="3" t="s">
        <v>120</v>
      </c>
      <c r="C140" s="108"/>
      <c r="D140" s="212"/>
      <c r="E140" s="45"/>
      <c r="F140" s="34"/>
      <c r="G140" s="34"/>
      <c r="H140" s="32"/>
      <c r="I140" s="32"/>
      <c r="J140" s="217"/>
      <c r="K140" s="25"/>
      <c r="L140" s="39"/>
    </row>
    <row r="141" spans="1:13" s="26" customFormat="1" ht="27" customHeight="1">
      <c r="A141" s="136" t="s">
        <v>46</v>
      </c>
      <c r="B141" s="144" t="s">
        <v>121</v>
      </c>
      <c r="C141" s="136" t="s">
        <v>36</v>
      </c>
      <c r="D141" s="9">
        <v>100</v>
      </c>
      <c r="E141" s="45">
        <v>100</v>
      </c>
      <c r="F141" s="32">
        <v>100</v>
      </c>
      <c r="G141" s="45">
        <v>100</v>
      </c>
      <c r="H141" s="32" t="s">
        <v>208</v>
      </c>
      <c r="I141" s="32" t="s">
        <v>208</v>
      </c>
      <c r="J141" s="218"/>
      <c r="K141" s="25"/>
      <c r="L141" s="39"/>
    </row>
    <row r="142" spans="1:13" s="26" customFormat="1" ht="27" customHeight="1">
      <c r="A142" s="136" t="s">
        <v>46</v>
      </c>
      <c r="B142" s="144" t="s">
        <v>122</v>
      </c>
      <c r="C142" s="136" t="s">
        <v>36</v>
      </c>
      <c r="D142" s="9" t="s">
        <v>182</v>
      </c>
      <c r="E142" s="45">
        <v>100</v>
      </c>
      <c r="F142" s="236"/>
      <c r="G142" s="236"/>
      <c r="H142" s="236"/>
      <c r="I142" s="237"/>
      <c r="J142" s="221"/>
      <c r="K142" s="25"/>
      <c r="L142" s="39"/>
    </row>
    <row r="143" spans="1:13" s="26" customFormat="1" ht="27" customHeight="1">
      <c r="A143" s="108">
        <v>7</v>
      </c>
      <c r="B143" s="3" t="s">
        <v>87</v>
      </c>
      <c r="C143" s="108" t="s">
        <v>36</v>
      </c>
      <c r="D143" s="114">
        <v>99</v>
      </c>
      <c r="E143" s="202">
        <v>99</v>
      </c>
      <c r="F143" s="122">
        <v>99</v>
      </c>
      <c r="G143" s="122">
        <v>99</v>
      </c>
      <c r="H143" s="32" t="s">
        <v>208</v>
      </c>
      <c r="I143" s="32" t="s">
        <v>208</v>
      </c>
      <c r="J143" s="217"/>
      <c r="L143" s="155"/>
      <c r="M143" s="156"/>
    </row>
    <row r="144" spans="1:13" s="26" customFormat="1" ht="27" customHeight="1">
      <c r="A144" s="108">
        <v>8</v>
      </c>
      <c r="B144" s="3" t="s">
        <v>95</v>
      </c>
      <c r="C144" s="108" t="s">
        <v>36</v>
      </c>
      <c r="D144" s="114">
        <v>100</v>
      </c>
      <c r="E144" s="157">
        <v>100</v>
      </c>
      <c r="F144" s="157">
        <v>100</v>
      </c>
      <c r="G144" s="157">
        <v>100</v>
      </c>
      <c r="H144" s="32" t="s">
        <v>208</v>
      </c>
      <c r="I144" s="32" t="s">
        <v>208</v>
      </c>
      <c r="J144" s="218"/>
      <c r="L144" s="155"/>
      <c r="M144" s="156"/>
    </row>
    <row r="145" spans="1:14" s="26" customFormat="1" ht="27" customHeight="1">
      <c r="A145" s="108">
        <v>9</v>
      </c>
      <c r="B145" s="3" t="s">
        <v>94</v>
      </c>
      <c r="C145" s="108" t="s">
        <v>36</v>
      </c>
      <c r="D145" s="114">
        <v>80</v>
      </c>
      <c r="E145" s="157">
        <v>80</v>
      </c>
      <c r="F145" s="157">
        <v>80</v>
      </c>
      <c r="G145" s="157">
        <v>80</v>
      </c>
      <c r="H145" s="32" t="s">
        <v>208</v>
      </c>
      <c r="I145" s="32" t="s">
        <v>208</v>
      </c>
      <c r="J145" s="218"/>
      <c r="L145" s="155"/>
      <c r="M145" s="156"/>
    </row>
    <row r="146" spans="1:14" s="25" customFormat="1" ht="27" customHeight="1">
      <c r="A146" s="108" t="s">
        <v>123</v>
      </c>
      <c r="B146" s="3" t="s">
        <v>126</v>
      </c>
      <c r="C146" s="108"/>
      <c r="D146" s="212"/>
      <c r="E146" s="202"/>
      <c r="F146" s="34"/>
      <c r="G146" s="34"/>
      <c r="H146" s="32"/>
      <c r="I146" s="32"/>
      <c r="J146" s="218"/>
      <c r="L146" s="158"/>
      <c r="M146" s="159"/>
    </row>
    <row r="147" spans="1:14" s="26" customFormat="1" ht="34.9" customHeight="1">
      <c r="A147" s="160">
        <v>1</v>
      </c>
      <c r="B147" s="161" t="s">
        <v>60</v>
      </c>
      <c r="C147" s="160" t="s">
        <v>36</v>
      </c>
      <c r="D147" s="139" t="s">
        <v>196</v>
      </c>
      <c r="E147" s="162">
        <v>40</v>
      </c>
      <c r="F147" s="162">
        <v>40</v>
      </c>
      <c r="G147" s="162">
        <v>40</v>
      </c>
      <c r="H147" s="32" t="s">
        <v>210</v>
      </c>
      <c r="I147" s="32" t="s">
        <v>208</v>
      </c>
      <c r="J147" s="218"/>
      <c r="L147" s="39"/>
      <c r="N147" s="79"/>
    </row>
    <row r="148" spans="1:14" s="26" customFormat="1" ht="27" customHeight="1">
      <c r="A148" s="160">
        <v>2</v>
      </c>
      <c r="B148" s="161" t="s">
        <v>139</v>
      </c>
      <c r="C148" s="160" t="s">
        <v>36</v>
      </c>
      <c r="D148" s="139" t="s">
        <v>197</v>
      </c>
      <c r="E148" s="162">
        <v>80</v>
      </c>
      <c r="F148" s="162">
        <v>80</v>
      </c>
      <c r="G148" s="162">
        <v>80</v>
      </c>
      <c r="H148" s="32" t="s">
        <v>208</v>
      </c>
      <c r="I148" s="32" t="s">
        <v>208</v>
      </c>
      <c r="J148" s="218"/>
      <c r="L148" s="146"/>
      <c r="M148" s="163"/>
    </row>
    <row r="149" spans="1:14" s="26" customFormat="1" ht="36" customHeight="1">
      <c r="A149" s="160">
        <v>3</v>
      </c>
      <c r="B149" s="161" t="s">
        <v>140</v>
      </c>
      <c r="C149" s="160" t="s">
        <v>36</v>
      </c>
      <c r="D149" s="139" t="s">
        <v>197</v>
      </c>
      <c r="E149" s="162">
        <v>96</v>
      </c>
      <c r="F149" s="162">
        <v>96</v>
      </c>
      <c r="G149" s="162">
        <v>96</v>
      </c>
      <c r="H149" s="32" t="s">
        <v>208</v>
      </c>
      <c r="I149" s="32" t="s">
        <v>208</v>
      </c>
      <c r="J149" s="218"/>
      <c r="L149" s="39"/>
      <c r="N149" s="79"/>
    </row>
    <row r="150" spans="1:14" s="26" customFormat="1" ht="31.5">
      <c r="A150" s="160">
        <v>4</v>
      </c>
      <c r="B150" s="1" t="s">
        <v>128</v>
      </c>
      <c r="C150" s="160" t="s">
        <v>36</v>
      </c>
      <c r="D150" s="212">
        <v>0</v>
      </c>
      <c r="E150" s="202"/>
      <c r="F150" s="162">
        <v>0</v>
      </c>
      <c r="G150" s="162">
        <v>0</v>
      </c>
      <c r="H150" s="32"/>
      <c r="I150" s="32"/>
      <c r="J150" s="218"/>
      <c r="L150" s="78"/>
      <c r="M150" s="79"/>
      <c r="N150" s="79"/>
    </row>
    <row r="151" spans="1:14" s="26" customFormat="1" ht="36" customHeight="1">
      <c r="A151" s="160">
        <v>5</v>
      </c>
      <c r="B151" s="1" t="s">
        <v>63</v>
      </c>
      <c r="C151" s="160" t="s">
        <v>36</v>
      </c>
      <c r="D151" s="212">
        <v>100</v>
      </c>
      <c r="E151" s="212">
        <v>100</v>
      </c>
      <c r="F151" s="162">
        <v>100</v>
      </c>
      <c r="G151" s="162">
        <v>100</v>
      </c>
      <c r="H151" s="32" t="s">
        <v>208</v>
      </c>
      <c r="I151" s="32" t="s">
        <v>208</v>
      </c>
      <c r="J151" s="218"/>
      <c r="L151" s="78"/>
      <c r="M151" s="79"/>
      <c r="N151" s="79"/>
    </row>
    <row r="152" spans="1:14" s="26" customFormat="1" ht="36" customHeight="1">
      <c r="A152" s="160">
        <v>6</v>
      </c>
      <c r="B152" s="164" t="s">
        <v>83</v>
      </c>
      <c r="C152" s="160" t="s">
        <v>36</v>
      </c>
      <c r="D152" s="212">
        <v>0</v>
      </c>
      <c r="E152" s="212">
        <v>0</v>
      </c>
      <c r="F152" s="162">
        <v>0</v>
      </c>
      <c r="G152" s="162">
        <v>0</v>
      </c>
      <c r="H152" s="32"/>
      <c r="I152" s="32"/>
      <c r="J152" s="221"/>
      <c r="L152" s="78"/>
      <c r="M152" s="79"/>
      <c r="N152" s="79"/>
    </row>
    <row r="153" spans="1:14" s="25" customFormat="1" ht="27" customHeight="1">
      <c r="A153" s="7" t="s">
        <v>64</v>
      </c>
      <c r="B153" s="3" t="s">
        <v>146</v>
      </c>
      <c r="C153" s="4"/>
      <c r="D153" s="9"/>
      <c r="E153" s="10"/>
      <c r="F153" s="32"/>
      <c r="G153" s="32"/>
      <c r="H153" s="32"/>
      <c r="I153" s="32"/>
      <c r="J153" s="71"/>
      <c r="L153" s="38"/>
    </row>
    <row r="154" spans="1:14" s="26" customFormat="1" ht="36.6" customHeight="1">
      <c r="A154" s="4">
        <v>1</v>
      </c>
      <c r="B154" s="165" t="s">
        <v>65</v>
      </c>
      <c r="C154" s="4" t="s">
        <v>36</v>
      </c>
      <c r="D154" s="212">
        <v>80</v>
      </c>
      <c r="E154" s="162">
        <v>100</v>
      </c>
      <c r="F154" s="34">
        <v>80</v>
      </c>
      <c r="G154" s="34">
        <v>80</v>
      </c>
      <c r="H154" s="32" t="s">
        <v>208</v>
      </c>
      <c r="I154" s="32" t="s">
        <v>209</v>
      </c>
      <c r="J154" s="217"/>
      <c r="L154" s="39"/>
    </row>
    <row r="155" spans="1:14" s="26" customFormat="1" ht="27" customHeight="1">
      <c r="A155" s="4">
        <v>2</v>
      </c>
      <c r="B155" s="165" t="s">
        <v>89</v>
      </c>
      <c r="C155" s="4" t="s">
        <v>36</v>
      </c>
      <c r="D155" s="212">
        <v>70</v>
      </c>
      <c r="E155" s="32" t="s">
        <v>203</v>
      </c>
      <c r="F155" s="34">
        <v>35.75</v>
      </c>
      <c r="G155" s="34">
        <v>35.75</v>
      </c>
      <c r="H155" s="32" t="s">
        <v>209</v>
      </c>
      <c r="I155" s="32" t="s">
        <v>209</v>
      </c>
      <c r="J155" s="218"/>
      <c r="L155" s="39"/>
    </row>
    <row r="156" spans="1:14" s="75" customFormat="1" ht="26.25" customHeight="1">
      <c r="A156" s="133"/>
      <c r="B156" s="166" t="s">
        <v>90</v>
      </c>
      <c r="C156" s="133" t="s">
        <v>36</v>
      </c>
      <c r="D156" s="125">
        <v>0</v>
      </c>
      <c r="E156" s="64"/>
      <c r="F156" s="40"/>
      <c r="G156" s="40"/>
      <c r="H156" s="40"/>
      <c r="I156" s="40"/>
      <c r="J156" s="221"/>
      <c r="L156" s="85"/>
    </row>
    <row r="157" spans="1:14" s="26" customFormat="1" ht="27" customHeight="1">
      <c r="A157" s="4">
        <v>3</v>
      </c>
      <c r="B157" s="165" t="s">
        <v>88</v>
      </c>
      <c r="C157" s="4" t="s">
        <v>36</v>
      </c>
      <c r="D157" s="212"/>
      <c r="E157" s="202"/>
      <c r="F157" s="34">
        <v>100</v>
      </c>
      <c r="G157" s="34">
        <v>100</v>
      </c>
      <c r="H157" s="32" t="s">
        <v>208</v>
      </c>
      <c r="I157" s="32" t="s">
        <v>208</v>
      </c>
      <c r="J157" s="71"/>
      <c r="L157" s="39"/>
    </row>
    <row r="158" spans="1:14" s="26" customFormat="1" ht="40.15" customHeight="1">
      <c r="A158" s="4">
        <v>4</v>
      </c>
      <c r="B158" s="165" t="s">
        <v>91</v>
      </c>
      <c r="C158" s="4" t="s">
        <v>36</v>
      </c>
      <c r="D158" s="212">
        <v>100</v>
      </c>
      <c r="E158" s="212">
        <v>100</v>
      </c>
      <c r="F158" s="34">
        <v>100</v>
      </c>
      <c r="G158" s="34">
        <v>100</v>
      </c>
      <c r="H158" s="32" t="s">
        <v>208</v>
      </c>
      <c r="I158" s="32" t="s">
        <v>208</v>
      </c>
      <c r="J158" s="217"/>
      <c r="L158" s="39"/>
    </row>
    <row r="159" spans="1:14" s="26" customFormat="1" ht="48.75" customHeight="1">
      <c r="A159" s="4">
        <v>5</v>
      </c>
      <c r="B159" s="165" t="s">
        <v>92</v>
      </c>
      <c r="C159" s="4" t="s">
        <v>36</v>
      </c>
      <c r="D159" s="212">
        <v>100</v>
      </c>
      <c r="E159" s="212">
        <v>100</v>
      </c>
      <c r="F159" s="34">
        <v>100</v>
      </c>
      <c r="G159" s="34">
        <v>100</v>
      </c>
      <c r="H159" s="32" t="s">
        <v>208</v>
      </c>
      <c r="I159" s="32" t="s">
        <v>208</v>
      </c>
      <c r="J159" s="218"/>
      <c r="L159" s="39"/>
    </row>
    <row r="160" spans="1:14" s="6" customFormat="1" ht="31.5" customHeight="1">
      <c r="A160" s="167">
        <v>6</v>
      </c>
      <c r="B160" s="168" t="s">
        <v>150</v>
      </c>
      <c r="C160" s="167" t="s">
        <v>36</v>
      </c>
      <c r="D160" s="169"/>
      <c r="E160" s="214"/>
      <c r="F160" s="170">
        <v>78</v>
      </c>
      <c r="G160" s="170">
        <v>78</v>
      </c>
      <c r="H160" s="211"/>
      <c r="I160" s="171"/>
      <c r="J160" s="222"/>
      <c r="L160" s="28"/>
    </row>
    <row r="162" spans="12:17">
      <c r="P162" s="6"/>
      <c r="Q162" s="6"/>
    </row>
    <row r="173" spans="12:17">
      <c r="L173" s="192"/>
      <c r="M173" s="193"/>
    </row>
    <row r="174" spans="12:17">
      <c r="L174" s="192"/>
      <c r="M174" s="194"/>
    </row>
    <row r="175" spans="12:17">
      <c r="L175" s="192"/>
      <c r="M175" s="195"/>
    </row>
    <row r="176" spans="12:17">
      <c r="L176" s="192"/>
      <c r="M176" s="196"/>
      <c r="N176" s="193"/>
    </row>
    <row r="177" spans="12:17">
      <c r="L177" s="192"/>
      <c r="M177" s="196"/>
      <c r="N177" s="194"/>
    </row>
    <row r="178" spans="12:17">
      <c r="N178" s="195"/>
    </row>
    <row r="179" spans="12:17">
      <c r="N179" s="196"/>
    </row>
    <row r="180" spans="12:17">
      <c r="N180" s="196"/>
    </row>
    <row r="182" spans="12:17">
      <c r="O182" s="197"/>
      <c r="P182" s="197"/>
      <c r="Q182" s="197"/>
    </row>
    <row r="183" spans="12:17">
      <c r="O183" s="197"/>
      <c r="P183" s="197"/>
      <c r="Q183" s="197"/>
    </row>
    <row r="184" spans="12:17">
      <c r="O184" s="197"/>
      <c r="P184" s="197"/>
      <c r="Q184" s="197"/>
    </row>
    <row r="185" spans="12:17">
      <c r="O185" s="197"/>
      <c r="P185" s="197"/>
      <c r="Q185" s="197"/>
    </row>
    <row r="186" spans="12:17">
      <c r="O186" s="197"/>
      <c r="P186" s="197"/>
      <c r="Q186" s="197"/>
    </row>
    <row r="190" spans="12:17">
      <c r="L190" s="28"/>
      <c r="M190" s="6"/>
    </row>
    <row r="193" spans="1:14">
      <c r="L193" s="28"/>
      <c r="M193" s="6"/>
      <c r="N193" s="6"/>
    </row>
    <row r="198" spans="1:14">
      <c r="L198" s="28"/>
      <c r="M198" s="6"/>
      <c r="N198" s="6"/>
    </row>
    <row r="199" spans="1:14" s="6" customFormat="1">
      <c r="B199" s="173"/>
      <c r="D199" s="174"/>
      <c r="E199" s="198"/>
      <c r="F199" s="28"/>
      <c r="G199" s="28"/>
      <c r="H199" s="175"/>
      <c r="I199" s="29"/>
      <c r="J199" s="215"/>
      <c r="L199" s="29"/>
      <c r="M199" s="5"/>
      <c r="N199" s="5"/>
    </row>
    <row r="204" spans="1:14" s="6" customFormat="1">
      <c r="A204" s="5"/>
      <c r="B204" s="176"/>
      <c r="C204" s="5"/>
      <c r="D204" s="177"/>
      <c r="E204" s="199"/>
      <c r="F204" s="29"/>
      <c r="G204" s="29"/>
      <c r="H204" s="175"/>
      <c r="I204" s="29"/>
      <c r="J204" s="215"/>
      <c r="K204" s="5"/>
      <c r="L204" s="29"/>
      <c r="M204" s="5"/>
      <c r="N204" s="5"/>
    </row>
  </sheetData>
  <mergeCells count="16">
    <mergeCell ref="F142:I142"/>
    <mergeCell ref="F106:I106"/>
    <mergeCell ref="J84:J85"/>
    <mergeCell ref="A2:J2"/>
    <mergeCell ref="A4:A5"/>
    <mergeCell ref="B4:B5"/>
    <mergeCell ref="C4:C5"/>
    <mergeCell ref="D4:D5"/>
    <mergeCell ref="H4:I4"/>
    <mergeCell ref="E4:G4"/>
    <mergeCell ref="J4:J5"/>
    <mergeCell ref="J86:J87"/>
    <mergeCell ref="H111:I113"/>
    <mergeCell ref="D86:D87"/>
    <mergeCell ref="E111:E113"/>
    <mergeCell ref="F86:I87"/>
  </mergeCells>
  <phoneticPr fontId="34" type="noConversion"/>
  <dataValidations count="1">
    <dataValidation allowBlank="1" showInputMessage="1" showErrorMessage="1" prompt="Tăng so với KH của TU, HĐND tỉnh giao vì bổ sung nguồn NSTW bổ sung có mục tiêu" sqref="E85:F85" xr:uid="{00000000-0002-0000-0000-000000000000}"/>
  </dataValidations>
  <printOptions horizontalCentered="1"/>
  <pageMargins left="0.1" right="0.1" top="0.45" bottom="0.35" header="0.2" footer="0.2"/>
  <pageSetup paperSize="9" scale="83" fitToHeight="0" orientation="landscape" r:id="rId1"/>
  <headerFooter differentFirst="1" alignWithMargins="0">
    <oddFooter>&amp;R&amp;"Times New Roman,Regular"&amp;12&amp;P/&amp;N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Chi tieu KTXH</vt:lpstr>
      <vt:lpstr>'Chi tieu KTXH'!Print_Area</vt:lpstr>
      <vt:lpstr>'Chi tieu KTXH'!Print_Titles</vt:lpstr>
    </vt:vector>
  </TitlesOfParts>
  <Company>So Ke hoach va Dau 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NTToan</dc:creator>
  <cp:lastModifiedBy>DaiLoiPC</cp:lastModifiedBy>
  <cp:lastPrinted>2021-12-07T09:22:57Z</cp:lastPrinted>
  <dcterms:created xsi:type="dcterms:W3CDTF">2012-09-01T04:07:06Z</dcterms:created>
  <dcterms:modified xsi:type="dcterms:W3CDTF">2022-06-28T09:04:00Z</dcterms:modified>
</cp:coreProperties>
</file>