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3550" windowHeight="10050" firstSheet="7" activeTab="9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05" sheetId="1" r:id="rId8"/>
    <sheet name="Biểu 06" sheetId="5" r:id="rId9"/>
    <sheet name="Biểu 07" sheetId="2" r:id="rId10"/>
    <sheet name="Bieu 04 Thu de lai 21-25" sheetId="13" state="hidden" r:id="rId11"/>
  </sheets>
  <externalReferences>
    <externalReference r:id="rId12"/>
    <externalReference r:id="rId13"/>
    <externalReference r:id="rId14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10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10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10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10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10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10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10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10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10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10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10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10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10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10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10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10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10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10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10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10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10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10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10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10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10">'Bieu 04 Thu de lai 21-25'!$A$1:$S$46</definedName>
    <definedName name="_xlnm.Print_Area" localSheetId="7">'Biểu 05'!$A$1:$K$38</definedName>
    <definedName name="_xlnm.Print_Area" localSheetId="5">'Bieu 05. CTMTQG'!$A$1:$CQ$61</definedName>
    <definedName name="_xlnm.Print_Area" localSheetId="8">'Biểu 06'!$A$1:$S$137</definedName>
    <definedName name="_xlnm.Print_Area" localSheetId="6">'Bieu 06 ODA'!$A$1:$CP$64</definedName>
    <definedName name="_xlnm.Print_Area" localSheetId="9">'Biểu 07'!$A$3:$U$134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10">'Bieu 04 Thu de lai 21-25'!$6:$10</definedName>
    <definedName name="_xlnm.Print_Titles" localSheetId="7">'Biểu 05'!$6:$9</definedName>
    <definedName name="_xlnm.Print_Titles" localSheetId="5">'Bieu 05. CTMTQG'!$6:$13</definedName>
    <definedName name="_xlnm.Print_Titles" localSheetId="8">'Biểu 06'!$6:$10</definedName>
    <definedName name="_xlnm.Print_Titles" localSheetId="6">'Bieu 06 ODA'!$6:$13</definedName>
    <definedName name="_xlnm.Print_Titles" localSheetId="9">'Biểu 07'!$6:$10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10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10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10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10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10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24519"/>
</workbook>
</file>

<file path=xl/calcChain.xml><?xml version="1.0" encoding="utf-8"?>
<calcChain xmlns="http://schemas.openxmlformats.org/spreadsheetml/2006/main">
  <c r="O50" i="5"/>
  <c r="P50"/>
  <c r="K50"/>
  <c r="L50"/>
  <c r="C15" i="1"/>
  <c r="G15"/>
  <c r="I79" i="5"/>
  <c r="J79"/>
  <c r="L79"/>
  <c r="M79"/>
  <c r="N79"/>
  <c r="O79"/>
  <c r="P79"/>
  <c r="Q79"/>
  <c r="R79"/>
  <c r="K79"/>
  <c r="M47"/>
  <c r="M46" s="1"/>
  <c r="N47"/>
  <c r="N46" s="1"/>
  <c r="Q47"/>
  <c r="Q46" s="1"/>
  <c r="R47"/>
  <c r="R46" s="1"/>
  <c r="L49"/>
  <c r="K49" s="1"/>
  <c r="L64"/>
  <c r="K64" s="1"/>
  <c r="L68"/>
  <c r="K68" s="1"/>
  <c r="L74"/>
  <c r="K74" s="1"/>
  <c r="L76"/>
  <c r="P76" s="1"/>
  <c r="O76" s="1"/>
  <c r="L77"/>
  <c r="L48"/>
  <c r="L15"/>
  <c r="M15"/>
  <c r="N15"/>
  <c r="K15"/>
  <c r="K17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6"/>
  <c r="O43"/>
  <c r="I134"/>
  <c r="I116" s="1"/>
  <c r="J134"/>
  <c r="J116" s="1"/>
  <c r="I113"/>
  <c r="J113"/>
  <c r="I93"/>
  <c r="I92" s="1"/>
  <c r="J93"/>
  <c r="I96"/>
  <c r="I95" s="1"/>
  <c r="J96"/>
  <c r="J95" s="1"/>
  <c r="J92" s="1"/>
  <c r="L96"/>
  <c r="L95" s="1"/>
  <c r="M96"/>
  <c r="M95" s="1"/>
  <c r="N96"/>
  <c r="N95" s="1"/>
  <c r="O96"/>
  <c r="O95" s="1"/>
  <c r="P96"/>
  <c r="P95" s="1"/>
  <c r="Q96"/>
  <c r="Q95" s="1"/>
  <c r="R96"/>
  <c r="R95" s="1"/>
  <c r="K96"/>
  <c r="K95" s="1"/>
  <c r="L93"/>
  <c r="M93"/>
  <c r="N93"/>
  <c r="O93"/>
  <c r="P93"/>
  <c r="Q93"/>
  <c r="R93"/>
  <c r="K93"/>
  <c r="M67" i="2"/>
  <c r="N67"/>
  <c r="O67"/>
  <c r="P67"/>
  <c r="Q67"/>
  <c r="R67"/>
  <c r="M74"/>
  <c r="N74"/>
  <c r="O74"/>
  <c r="P74"/>
  <c r="Q74"/>
  <c r="R74"/>
  <c r="M84"/>
  <c r="N84"/>
  <c r="O84"/>
  <c r="P84"/>
  <c r="R84"/>
  <c r="Q84"/>
  <c r="G83"/>
  <c r="M14"/>
  <c r="I47" i="5"/>
  <c r="I46" s="1"/>
  <c r="J47"/>
  <c r="J46" s="1"/>
  <c r="P68"/>
  <c r="O68" s="1"/>
  <c r="P77"/>
  <c r="O77" s="1"/>
  <c r="P48"/>
  <c r="K76"/>
  <c r="K77"/>
  <c r="K48"/>
  <c r="G76"/>
  <c r="H75"/>
  <c r="G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P41"/>
  <c r="O41" s="1"/>
  <c r="P42"/>
  <c r="O42" s="1"/>
  <c r="P43"/>
  <c r="P44"/>
  <c r="O44" s="1"/>
  <c r="P45"/>
  <c r="O45" s="1"/>
  <c r="P40"/>
  <c r="P15" s="1"/>
  <c r="G44"/>
  <c r="H43"/>
  <c r="L75" s="1"/>
  <c r="G42"/>
  <c r="H41"/>
  <c r="L73" s="1"/>
  <c r="H40"/>
  <c r="L72" s="1"/>
  <c r="J107"/>
  <c r="L107" s="1"/>
  <c r="P107" s="1"/>
  <c r="O107" s="1"/>
  <c r="L106"/>
  <c r="P106" s="1"/>
  <c r="O106" s="1"/>
  <c r="J16" i="1"/>
  <c r="G17"/>
  <c r="J13"/>
  <c r="M134" i="5"/>
  <c r="N134"/>
  <c r="Q134"/>
  <c r="R134"/>
  <c r="L113"/>
  <c r="M113"/>
  <c r="N113"/>
  <c r="E26" i="1"/>
  <c r="E25" s="1"/>
  <c r="H26"/>
  <c r="H25" s="1"/>
  <c r="N104" i="2"/>
  <c r="R104" s="1"/>
  <c r="G104"/>
  <c r="M104" s="1"/>
  <c r="Q104" s="1"/>
  <c r="S74"/>
  <c r="T74"/>
  <c r="N83"/>
  <c r="S67"/>
  <c r="T67"/>
  <c r="M73"/>
  <c r="Q73" s="1"/>
  <c r="N73"/>
  <c r="R73" s="1"/>
  <c r="O115"/>
  <c r="P115"/>
  <c r="O120"/>
  <c r="P120"/>
  <c r="O131"/>
  <c r="P131"/>
  <c r="N70"/>
  <c r="R70" s="1"/>
  <c r="G70"/>
  <c r="M70" s="1"/>
  <c r="Q70" s="1"/>
  <c r="G69"/>
  <c r="M78" i="5"/>
  <c r="N78"/>
  <c r="Q78"/>
  <c r="R78"/>
  <c r="K91"/>
  <c r="G91"/>
  <c r="O39" i="2"/>
  <c r="P39"/>
  <c r="S39"/>
  <c r="T39"/>
  <c r="O14"/>
  <c r="P14"/>
  <c r="S14"/>
  <c r="T14"/>
  <c r="H39" i="5"/>
  <c r="L71" s="1"/>
  <c r="H38"/>
  <c r="L70" s="1"/>
  <c r="K70" s="1"/>
  <c r="H37"/>
  <c r="L69" s="1"/>
  <c r="H36"/>
  <c r="H35"/>
  <c r="L67" s="1"/>
  <c r="H34"/>
  <c r="L66" s="1"/>
  <c r="K66" s="1"/>
  <c r="H33"/>
  <c r="L65" s="1"/>
  <c r="H32"/>
  <c r="H31"/>
  <c r="L63" s="1"/>
  <c r="H30"/>
  <c r="L62" s="1"/>
  <c r="K62" s="1"/>
  <c r="C29" i="1"/>
  <c r="C31"/>
  <c r="H107" i="2"/>
  <c r="H106" s="1"/>
  <c r="I107"/>
  <c r="I106" s="1"/>
  <c r="J107"/>
  <c r="J106" s="1"/>
  <c r="G107"/>
  <c r="G106" s="1"/>
  <c r="O108"/>
  <c r="P108"/>
  <c r="S108"/>
  <c r="T108"/>
  <c r="N114"/>
  <c r="R114" s="1"/>
  <c r="G114"/>
  <c r="M114" s="1"/>
  <c r="Q114" s="1"/>
  <c r="N113"/>
  <c r="R113" s="1"/>
  <c r="G113"/>
  <c r="M113" s="1"/>
  <c r="Q113" s="1"/>
  <c r="N112"/>
  <c r="R112" s="1"/>
  <c r="G112"/>
  <c r="M112" s="1"/>
  <c r="Q112" s="1"/>
  <c r="N111"/>
  <c r="R111" s="1"/>
  <c r="G111"/>
  <c r="M111" s="1"/>
  <c r="Q111" s="1"/>
  <c r="N110"/>
  <c r="R110" s="1"/>
  <c r="G110"/>
  <c r="M110" s="1"/>
  <c r="Q110" s="1"/>
  <c r="N109"/>
  <c r="R109" s="1"/>
  <c r="G109"/>
  <c r="M109" s="1"/>
  <c r="Q109" s="1"/>
  <c r="S115"/>
  <c r="T115"/>
  <c r="N119"/>
  <c r="R119" s="1"/>
  <c r="G119"/>
  <c r="M119" s="1"/>
  <c r="Q119" s="1"/>
  <c r="N118"/>
  <c r="R118" s="1"/>
  <c r="G118"/>
  <c r="M118" s="1"/>
  <c r="Q118" s="1"/>
  <c r="N117"/>
  <c r="R117" s="1"/>
  <c r="G117"/>
  <c r="M117" s="1"/>
  <c r="Q117" s="1"/>
  <c r="N116"/>
  <c r="R116" s="1"/>
  <c r="G116"/>
  <c r="M116" s="1"/>
  <c r="Q116" s="1"/>
  <c r="S120"/>
  <c r="T120"/>
  <c r="N126"/>
  <c r="R126" s="1"/>
  <c r="G126"/>
  <c r="M126" s="1"/>
  <c r="Q126" s="1"/>
  <c r="N125"/>
  <c r="R125" s="1"/>
  <c r="G125"/>
  <c r="M125" s="1"/>
  <c r="Q125" s="1"/>
  <c r="K120"/>
  <c r="K107" s="1"/>
  <c r="K106" s="1"/>
  <c r="L120"/>
  <c r="L107" s="1"/>
  <c r="L106" s="1"/>
  <c r="N124"/>
  <c r="R124" s="1"/>
  <c r="G124"/>
  <c r="M124" s="1"/>
  <c r="Q124" s="1"/>
  <c r="N123"/>
  <c r="R123" s="1"/>
  <c r="G123"/>
  <c r="M123" s="1"/>
  <c r="Q123" s="1"/>
  <c r="N122"/>
  <c r="R122" s="1"/>
  <c r="G122"/>
  <c r="M122" s="1"/>
  <c r="Q122" s="1"/>
  <c r="N121"/>
  <c r="R121" s="1"/>
  <c r="G121"/>
  <c r="M121" s="1"/>
  <c r="Q121" s="1"/>
  <c r="S131"/>
  <c r="T131"/>
  <c r="F25" i="1"/>
  <c r="G25"/>
  <c r="I25"/>
  <c r="C25"/>
  <c r="O40" i="5" l="1"/>
  <c r="O15" s="1"/>
  <c r="K73"/>
  <c r="P73"/>
  <c r="O73" s="1"/>
  <c r="P63"/>
  <c r="O63" s="1"/>
  <c r="K63"/>
  <c r="P67"/>
  <c r="O67" s="1"/>
  <c r="K67"/>
  <c r="P71"/>
  <c r="O71" s="1"/>
  <c r="K71"/>
  <c r="P72"/>
  <c r="O72" s="1"/>
  <c r="K72"/>
  <c r="K75"/>
  <c r="P75"/>
  <c r="O75" s="1"/>
  <c r="K65"/>
  <c r="P65"/>
  <c r="O65" s="1"/>
  <c r="K69"/>
  <c r="P69"/>
  <c r="O69" s="1"/>
  <c r="P64"/>
  <c r="O64" s="1"/>
  <c r="O48"/>
  <c r="P74"/>
  <c r="O74" s="1"/>
  <c r="P70"/>
  <c r="O70" s="1"/>
  <c r="P66"/>
  <c r="O66" s="1"/>
  <c r="P62"/>
  <c r="O62" s="1"/>
  <c r="P49"/>
  <c r="I112"/>
  <c r="J112"/>
  <c r="R120" i="2"/>
  <c r="R115"/>
  <c r="K107" i="5"/>
  <c r="K106"/>
  <c r="D26" i="1"/>
  <c r="D25" s="1"/>
  <c r="Q120" i="2"/>
  <c r="Q115"/>
  <c r="M120"/>
  <c r="N115"/>
  <c r="M115"/>
  <c r="N120"/>
  <c r="Q108"/>
  <c r="O107"/>
  <c r="O106" s="1"/>
  <c r="P107"/>
  <c r="P106" s="1"/>
  <c r="S107"/>
  <c r="S106" s="1"/>
  <c r="T107"/>
  <c r="T106" s="1"/>
  <c r="N108"/>
  <c r="R108"/>
  <c r="M108"/>
  <c r="J28" i="1"/>
  <c r="J24" s="1"/>
  <c r="J12" s="1"/>
  <c r="J11" s="1"/>
  <c r="F30"/>
  <c r="F28" s="1"/>
  <c r="F24" s="1"/>
  <c r="G30"/>
  <c r="G28" s="1"/>
  <c r="G24" s="1"/>
  <c r="C30"/>
  <c r="D18"/>
  <c r="E18"/>
  <c r="F18"/>
  <c r="G18"/>
  <c r="G14" s="1"/>
  <c r="G13" s="1"/>
  <c r="H18"/>
  <c r="I18"/>
  <c r="C18"/>
  <c r="I110" i="5"/>
  <c r="J110"/>
  <c r="K110"/>
  <c r="L110"/>
  <c r="M110"/>
  <c r="N110"/>
  <c r="O110"/>
  <c r="P110"/>
  <c r="Q110"/>
  <c r="R110"/>
  <c r="J132" i="2"/>
  <c r="I132"/>
  <c r="H132"/>
  <c r="N132" s="1"/>
  <c r="K131"/>
  <c r="L131"/>
  <c r="N134"/>
  <c r="R134" s="1"/>
  <c r="N133"/>
  <c r="R133" s="1"/>
  <c r="G134"/>
  <c r="M134" s="1"/>
  <c r="Q134" s="1"/>
  <c r="G133"/>
  <c r="M133" s="1"/>
  <c r="Q133" s="1"/>
  <c r="L90" i="5"/>
  <c r="L89"/>
  <c r="G90"/>
  <c r="G89"/>
  <c r="O90"/>
  <c r="P90" s="1"/>
  <c r="O89"/>
  <c r="P89" s="1"/>
  <c r="O49" l="1"/>
  <c r="G12" i="1"/>
  <c r="G11" s="1"/>
  <c r="C28"/>
  <c r="C24" s="1"/>
  <c r="N131" i="2"/>
  <c r="Q107"/>
  <c r="Q106" s="1"/>
  <c r="N107"/>
  <c r="N106" s="1"/>
  <c r="M107"/>
  <c r="M106" s="1"/>
  <c r="R107"/>
  <c r="R106" s="1"/>
  <c r="R132"/>
  <c r="R131" s="1"/>
  <c r="G132"/>
  <c r="M132" s="1"/>
  <c r="M131" s="1"/>
  <c r="I31" i="1" l="1"/>
  <c r="H31" s="1"/>
  <c r="Q132" i="2"/>
  <c r="Q131" s="1"/>
  <c r="Z78" i="7"/>
  <c r="AA78"/>
  <c r="AB78"/>
  <c r="AA74"/>
  <c r="Y74"/>
  <c r="T74"/>
  <c r="S74"/>
  <c r="K89"/>
  <c r="L88"/>
  <c r="K88"/>
  <c r="L87"/>
  <c r="K87" s="1"/>
  <c r="K86"/>
  <c r="K85"/>
  <c r="L84"/>
  <c r="K84" s="1"/>
  <c r="K83"/>
  <c r="L82"/>
  <c r="K82" s="1"/>
  <c r="K81"/>
  <c r="K80"/>
  <c r="L79"/>
  <c r="K79" s="1"/>
  <c r="K78"/>
  <c r="K77"/>
  <c r="K76"/>
  <c r="K75"/>
  <c r="K74"/>
  <c r="H87"/>
  <c r="G87"/>
  <c r="E31" i="1" l="1"/>
  <c r="D31"/>
  <c r="K129" i="2"/>
  <c r="K128" s="1"/>
  <c r="L129"/>
  <c r="L128" s="1"/>
  <c r="O129"/>
  <c r="O128" s="1"/>
  <c r="O105" s="1"/>
  <c r="P129"/>
  <c r="P128" s="1"/>
  <c r="P105" s="1"/>
  <c r="S129"/>
  <c r="T129"/>
  <c r="R130"/>
  <c r="R129" s="1"/>
  <c r="R128" s="1"/>
  <c r="N130"/>
  <c r="N129" s="1"/>
  <c r="N128" s="1"/>
  <c r="N105" s="1"/>
  <c r="G130"/>
  <c r="Q130" s="1"/>
  <c r="Q129" s="1"/>
  <c r="Q128" s="1"/>
  <c r="Q105" s="1"/>
  <c r="I32" i="1" l="1"/>
  <c r="E32" s="1"/>
  <c r="E30" s="1"/>
  <c r="R105" i="2"/>
  <c r="M130"/>
  <c r="M129" s="1"/>
  <c r="M128" s="1"/>
  <c r="M105" s="1"/>
  <c r="T128"/>
  <c r="S128"/>
  <c r="T127"/>
  <c r="S127"/>
  <c r="L105"/>
  <c r="K105"/>
  <c r="J105"/>
  <c r="I105"/>
  <c r="H105"/>
  <c r="G105"/>
  <c r="F105"/>
  <c r="E105"/>
  <c r="E47"/>
  <c r="F47"/>
  <c r="D47"/>
  <c r="R45"/>
  <c r="Q45" s="1"/>
  <c r="N86"/>
  <c r="R86" s="1"/>
  <c r="N87"/>
  <c r="R87" s="1"/>
  <c r="N88"/>
  <c r="R88" s="1"/>
  <c r="N89"/>
  <c r="R89" s="1"/>
  <c r="N90"/>
  <c r="R90" s="1"/>
  <c r="N91"/>
  <c r="R91" s="1"/>
  <c r="N92"/>
  <c r="R92" s="1"/>
  <c r="N93"/>
  <c r="R93" s="1"/>
  <c r="N94"/>
  <c r="R94" s="1"/>
  <c r="N95"/>
  <c r="R95" s="1"/>
  <c r="N96"/>
  <c r="R96" s="1"/>
  <c r="N97"/>
  <c r="R97" s="1"/>
  <c r="N98"/>
  <c r="R98" s="1"/>
  <c r="N99"/>
  <c r="R99" s="1"/>
  <c r="N100"/>
  <c r="R100" s="1"/>
  <c r="N101"/>
  <c r="R101" s="1"/>
  <c r="N102"/>
  <c r="R102" s="1"/>
  <c r="N103"/>
  <c r="R103" s="1"/>
  <c r="N85"/>
  <c r="N75"/>
  <c r="N76"/>
  <c r="R76" s="1"/>
  <c r="N77"/>
  <c r="R77" s="1"/>
  <c r="N78"/>
  <c r="R78" s="1"/>
  <c r="N79"/>
  <c r="R79" s="1"/>
  <c r="N80"/>
  <c r="R80" s="1"/>
  <c r="N81"/>
  <c r="R81" s="1"/>
  <c r="N82"/>
  <c r="R82" s="1"/>
  <c r="K74"/>
  <c r="L74"/>
  <c r="N68"/>
  <c r="N69"/>
  <c r="R69" s="1"/>
  <c r="N71"/>
  <c r="R71" s="1"/>
  <c r="N72"/>
  <c r="R72" s="1"/>
  <c r="K67"/>
  <c r="L67"/>
  <c r="K84"/>
  <c r="L84"/>
  <c r="S84"/>
  <c r="T84"/>
  <c r="G101"/>
  <c r="M101" s="1"/>
  <c r="Q101" s="1"/>
  <c r="G102"/>
  <c r="M102" s="1"/>
  <c r="Q102" s="1"/>
  <c r="G103"/>
  <c r="M103" s="1"/>
  <c r="Q103" s="1"/>
  <c r="G100"/>
  <c r="M100" s="1"/>
  <c r="Q100" s="1"/>
  <c r="G96"/>
  <c r="M96" s="1"/>
  <c r="Q96" s="1"/>
  <c r="G97"/>
  <c r="M97" s="1"/>
  <c r="Q97" s="1"/>
  <c r="G98"/>
  <c r="M98" s="1"/>
  <c r="Q98" s="1"/>
  <c r="G99"/>
  <c r="M99" s="1"/>
  <c r="Q99" s="1"/>
  <c r="G93"/>
  <c r="M93" s="1"/>
  <c r="Q93" s="1"/>
  <c r="G94"/>
  <c r="M94" s="1"/>
  <c r="Q94" s="1"/>
  <c r="G95"/>
  <c r="M95" s="1"/>
  <c r="Q95" s="1"/>
  <c r="G92"/>
  <c r="M92" s="1"/>
  <c r="Q92" s="1"/>
  <c r="G89"/>
  <c r="M89" s="1"/>
  <c r="Q89" s="1"/>
  <c r="G90"/>
  <c r="M90" s="1"/>
  <c r="Q90" s="1"/>
  <c r="G91"/>
  <c r="M91" s="1"/>
  <c r="Q91" s="1"/>
  <c r="G88"/>
  <c r="M88" s="1"/>
  <c r="Q88" s="1"/>
  <c r="G86"/>
  <c r="M86" s="1"/>
  <c r="Q86" s="1"/>
  <c r="G87"/>
  <c r="M87" s="1"/>
  <c r="Q87" s="1"/>
  <c r="G85"/>
  <c r="R75" l="1"/>
  <c r="I30" i="1"/>
  <c r="S66" i="2"/>
  <c r="S47" s="1"/>
  <c r="P66"/>
  <c r="P47" s="1"/>
  <c r="P46" s="1"/>
  <c r="T66"/>
  <c r="T47" s="1"/>
  <c r="H32" i="1"/>
  <c r="D32" s="1"/>
  <c r="D30" s="1"/>
  <c r="O66" i="2"/>
  <c r="O47" s="1"/>
  <c r="O46" s="1"/>
  <c r="R68"/>
  <c r="T105"/>
  <c r="S105"/>
  <c r="K66"/>
  <c r="K47" s="1"/>
  <c r="M85"/>
  <c r="R85"/>
  <c r="L66"/>
  <c r="L47" s="1"/>
  <c r="H30" i="1" l="1"/>
  <c r="N66" i="2"/>
  <c r="N47" s="1"/>
  <c r="R66"/>
  <c r="R47" s="1"/>
  <c r="T46"/>
  <c r="S46"/>
  <c r="Q85"/>
  <c r="R46" l="1"/>
  <c r="I29" i="1"/>
  <c r="N46" i="2"/>
  <c r="G75"/>
  <c r="M75" s="1"/>
  <c r="G76"/>
  <c r="M76" s="1"/>
  <c r="Q76" s="1"/>
  <c r="G77"/>
  <c r="M77" s="1"/>
  <c r="Q77" s="1"/>
  <c r="G78"/>
  <c r="M78" s="1"/>
  <c r="Q78" s="1"/>
  <c r="G79"/>
  <c r="M79" s="1"/>
  <c r="Q79" s="1"/>
  <c r="G80"/>
  <c r="M80" s="1"/>
  <c r="Q80" s="1"/>
  <c r="G81"/>
  <c r="M81" s="1"/>
  <c r="Q81" s="1"/>
  <c r="G82"/>
  <c r="M82" s="1"/>
  <c r="Q82" s="1"/>
  <c r="G68"/>
  <c r="M68" s="1"/>
  <c r="M69"/>
  <c r="Q69" s="1"/>
  <c r="G71"/>
  <c r="M71" s="1"/>
  <c r="Q71" s="1"/>
  <c r="G72"/>
  <c r="M72" s="1"/>
  <c r="Q72" s="1"/>
  <c r="H20"/>
  <c r="H13" s="1"/>
  <c r="G20"/>
  <c r="G13" s="1"/>
  <c r="K14"/>
  <c r="L14"/>
  <c r="K39"/>
  <c r="K20" s="1"/>
  <c r="L39"/>
  <c r="L20" s="1"/>
  <c r="O20"/>
  <c r="P20"/>
  <c r="S20"/>
  <c r="T20"/>
  <c r="I78" i="5"/>
  <c r="J78"/>
  <c r="P87"/>
  <c r="O87" s="1"/>
  <c r="P88"/>
  <c r="O88" s="1"/>
  <c r="P86"/>
  <c r="O86" s="1"/>
  <c r="K87"/>
  <c r="K88"/>
  <c r="K86"/>
  <c r="G86"/>
  <c r="G87"/>
  <c r="G88"/>
  <c r="P81"/>
  <c r="P82"/>
  <c r="P83"/>
  <c r="P84"/>
  <c r="P85"/>
  <c r="P80"/>
  <c r="L81"/>
  <c r="L82"/>
  <c r="L83"/>
  <c r="L84"/>
  <c r="L80"/>
  <c r="G81"/>
  <c r="G82"/>
  <c r="G83"/>
  <c r="G84"/>
  <c r="G85"/>
  <c r="G80"/>
  <c r="Q75" i="2" l="1"/>
  <c r="K78" i="5"/>
  <c r="O78"/>
  <c r="P78"/>
  <c r="Q68" i="2"/>
  <c r="H29" i="1"/>
  <c r="E29"/>
  <c r="E28" s="1"/>
  <c r="E24" s="1"/>
  <c r="I28"/>
  <c r="I24" s="1"/>
  <c r="L13" i="2"/>
  <c r="T13"/>
  <c r="T12" s="1"/>
  <c r="P13"/>
  <c r="P12" s="1"/>
  <c r="K13"/>
  <c r="S13"/>
  <c r="S12" s="1"/>
  <c r="O13"/>
  <c r="O12" s="1"/>
  <c r="P114" i="5"/>
  <c r="P115"/>
  <c r="O115" s="1"/>
  <c r="K114"/>
  <c r="K115"/>
  <c r="H115"/>
  <c r="L136" s="1"/>
  <c r="K136" s="1"/>
  <c r="H114"/>
  <c r="L135" s="1"/>
  <c r="H136"/>
  <c r="I103"/>
  <c r="I104"/>
  <c r="I105"/>
  <c r="I108"/>
  <c r="I102"/>
  <c r="L103"/>
  <c r="K103" s="1"/>
  <c r="L104"/>
  <c r="P104" s="1"/>
  <c r="O104" s="1"/>
  <c r="L105"/>
  <c r="P105" s="1"/>
  <c r="O105" s="1"/>
  <c r="L108"/>
  <c r="K108" s="1"/>
  <c r="L102"/>
  <c r="K102" s="1"/>
  <c r="M101"/>
  <c r="N101"/>
  <c r="Q101"/>
  <c r="R101"/>
  <c r="J101"/>
  <c r="O114" l="1"/>
  <c r="O113" s="1"/>
  <c r="P113"/>
  <c r="L134"/>
  <c r="K113"/>
  <c r="D17" i="1"/>
  <c r="M66" i="2"/>
  <c r="M47" s="1"/>
  <c r="M46" s="1"/>
  <c r="Q66"/>
  <c r="Q47" s="1"/>
  <c r="Q46" s="1"/>
  <c r="D29" i="1"/>
  <c r="D28" s="1"/>
  <c r="D24" s="1"/>
  <c r="H28"/>
  <c r="H24" s="1"/>
  <c r="K135" i="5"/>
  <c r="K134" s="1"/>
  <c r="P135"/>
  <c r="G100"/>
  <c r="G98" s="1"/>
  <c r="Q100"/>
  <c r="Q98" s="1"/>
  <c r="M100"/>
  <c r="M98" s="1"/>
  <c r="K104"/>
  <c r="K105"/>
  <c r="H100"/>
  <c r="H98" s="1"/>
  <c r="P102"/>
  <c r="P103"/>
  <c r="O103" s="1"/>
  <c r="P108"/>
  <c r="O108" s="1"/>
  <c r="J100"/>
  <c r="J98" s="1"/>
  <c r="R100"/>
  <c r="R98" s="1"/>
  <c r="N100"/>
  <c r="N98" s="1"/>
  <c r="P136"/>
  <c r="O136" s="1"/>
  <c r="I101"/>
  <c r="I100" s="1"/>
  <c r="I98" s="1"/>
  <c r="L101"/>
  <c r="L100" s="1"/>
  <c r="L98" s="1"/>
  <c r="P101" l="1"/>
  <c r="P100" s="1"/>
  <c r="P98" s="1"/>
  <c r="O135"/>
  <c r="O134" s="1"/>
  <c r="P134"/>
  <c r="E17" i="1"/>
  <c r="H17"/>
  <c r="K101" i="5"/>
  <c r="K100" s="1"/>
  <c r="K98" s="1"/>
  <c r="O102"/>
  <c r="O101" s="1"/>
  <c r="O100" s="1"/>
  <c r="O98" s="1"/>
  <c r="I17" i="1" l="1"/>
  <c r="M14" i="5"/>
  <c r="M13" s="1"/>
  <c r="M12" s="1"/>
  <c r="N14"/>
  <c r="N13" s="1"/>
  <c r="N12" s="1"/>
  <c r="I15"/>
  <c r="I14" s="1"/>
  <c r="I13" s="1"/>
  <c r="I12" s="1"/>
  <c r="J15"/>
  <c r="J14" s="1"/>
  <c r="J13" s="1"/>
  <c r="J12" s="1"/>
  <c r="Q15"/>
  <c r="R15"/>
  <c r="N16" i="2"/>
  <c r="R16" s="1"/>
  <c r="Q16" s="1"/>
  <c r="N17"/>
  <c r="R17" s="1"/>
  <c r="Q17" s="1"/>
  <c r="N15"/>
  <c r="H16"/>
  <c r="H17"/>
  <c r="H15"/>
  <c r="H135" i="5"/>
  <c r="H29"/>
  <c r="L61" s="1"/>
  <c r="H28"/>
  <c r="L60" s="1"/>
  <c r="H27"/>
  <c r="L59" s="1"/>
  <c r="H26"/>
  <c r="L58" s="1"/>
  <c r="H25"/>
  <c r="L57" s="1"/>
  <c r="H24"/>
  <c r="L56" s="1"/>
  <c r="H23"/>
  <c r="L55" s="1"/>
  <c r="H22"/>
  <c r="L54" s="1"/>
  <c r="H21"/>
  <c r="L53" s="1"/>
  <c r="H20"/>
  <c r="L52" s="1"/>
  <c r="H19"/>
  <c r="L51" s="1"/>
  <c r="H13" i="14"/>
  <c r="J13"/>
  <c r="L13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BN13"/>
  <c r="BP13"/>
  <c r="BR13"/>
  <c r="BT13"/>
  <c r="BV13"/>
  <c r="BX13"/>
  <c r="BZ13"/>
  <c r="CB13"/>
  <c r="CD13"/>
  <c r="CF13"/>
  <c r="CH13"/>
  <c r="CJ13"/>
  <c r="CL13"/>
  <c r="CN13"/>
  <c r="CP13"/>
  <c r="A4" i="17"/>
  <c r="A4" i="16"/>
  <c r="A4" i="15"/>
  <c r="K53" i="5" l="1"/>
  <c r="P53"/>
  <c r="O53" s="1"/>
  <c r="K57"/>
  <c r="P57"/>
  <c r="O57" s="1"/>
  <c r="P61"/>
  <c r="O61" s="1"/>
  <c r="K61"/>
  <c r="R14"/>
  <c r="R13" s="1"/>
  <c r="R12" s="1"/>
  <c r="K52"/>
  <c r="P52"/>
  <c r="O52" s="1"/>
  <c r="P56"/>
  <c r="O56" s="1"/>
  <c r="K56"/>
  <c r="P60"/>
  <c r="O60" s="1"/>
  <c r="K60"/>
  <c r="P51"/>
  <c r="K51"/>
  <c r="L47"/>
  <c r="L46" s="1"/>
  <c r="P55"/>
  <c r="O55" s="1"/>
  <c r="K55"/>
  <c r="K59"/>
  <c r="P59"/>
  <c r="O59" s="1"/>
  <c r="K54"/>
  <c r="P54"/>
  <c r="O54" s="1"/>
  <c r="K58"/>
  <c r="P58"/>
  <c r="O58" s="1"/>
  <c r="Q14"/>
  <c r="Q13" s="1"/>
  <c r="Q12" s="1"/>
  <c r="N14" i="2"/>
  <c r="R15"/>
  <c r="R14" s="1"/>
  <c r="R92" i="5"/>
  <c r="N92"/>
  <c r="Q92"/>
  <c r="M92"/>
  <c r="N41" i="2"/>
  <c r="R41" s="1"/>
  <c r="Q41" s="1"/>
  <c r="N40"/>
  <c r="N42"/>
  <c r="P92" i="5"/>
  <c r="O92"/>
  <c r="L92"/>
  <c r="A4" i="13"/>
  <c r="A4" i="12"/>
  <c r="A4" i="7"/>
  <c r="A4" i="14"/>
  <c r="B13"/>
  <c r="F13" s="1"/>
  <c r="CD14" i="12"/>
  <c r="CE14" s="1"/>
  <c r="AP14"/>
  <c r="AQ14" s="1"/>
  <c r="AR14" s="1"/>
  <c r="AS14" s="1"/>
  <c r="AT14" s="1"/>
  <c r="AU14" s="1"/>
  <c r="AV14" s="1"/>
  <c r="AW14" s="1"/>
  <c r="AX14" s="1"/>
  <c r="AY14" s="1"/>
  <c r="AZ14" s="1"/>
  <c r="AD14"/>
  <c r="AE14" s="1"/>
  <c r="AF14" s="1"/>
  <c r="AG14" s="1"/>
  <c r="AH14" s="1"/>
  <c r="AI14" s="1"/>
  <c r="AJ14" s="1"/>
  <c r="AK14" s="1"/>
  <c r="AL14" s="1"/>
  <c r="AM14" s="1"/>
  <c r="AN14" s="1"/>
  <c r="S14"/>
  <c r="T14" s="1"/>
  <c r="U14" s="1"/>
  <c r="V14" s="1"/>
  <c r="W14" s="1"/>
  <c r="X14" s="1"/>
  <c r="Y14" s="1"/>
  <c r="Z14" s="1"/>
  <c r="AA14" s="1"/>
  <c r="AB14" s="1"/>
  <c r="N14"/>
  <c r="H14"/>
  <c r="B14"/>
  <c r="D14" s="1"/>
  <c r="E14" s="1"/>
  <c r="F14" s="1"/>
  <c r="K47" i="5" l="1"/>
  <c r="K46" s="1"/>
  <c r="K14" s="1"/>
  <c r="K13" s="1"/>
  <c r="K12" s="1"/>
  <c r="O51"/>
  <c r="O47" s="1"/>
  <c r="O46" s="1"/>
  <c r="O14" s="1"/>
  <c r="O13" s="1"/>
  <c r="O12" s="1"/>
  <c r="P47"/>
  <c r="N39" i="2"/>
  <c r="N20" s="1"/>
  <c r="N13" s="1"/>
  <c r="N12" s="1"/>
  <c r="M41"/>
  <c r="R40"/>
  <c r="Q15"/>
  <c r="Q14" s="1"/>
  <c r="M40"/>
  <c r="M42"/>
  <c r="R42"/>
  <c r="Q42" s="1"/>
  <c r="K92" i="5"/>
  <c r="P46" l="1"/>
  <c r="P14" s="1"/>
  <c r="P13" s="1"/>
  <c r="P12" s="1"/>
  <c r="R39" i="2"/>
  <c r="R20" s="1"/>
  <c r="R13" s="1"/>
  <c r="R12" s="1"/>
  <c r="M39"/>
  <c r="M20" s="1"/>
  <c r="M13" s="1"/>
  <c r="M12" s="1"/>
  <c r="Q40"/>
  <c r="Q39" l="1"/>
  <c r="Q20" s="1"/>
  <c r="Q13" s="1"/>
  <c r="Q12" s="1"/>
  <c r="L85" i="5"/>
  <c r="L78" s="1"/>
  <c r="L14" s="1"/>
  <c r="L13" s="1"/>
  <c r="L12" s="1"/>
  <c r="L116" l="1"/>
  <c r="L112" s="1"/>
  <c r="M116"/>
  <c r="M112" s="1"/>
  <c r="P116"/>
  <c r="P112" s="1"/>
  <c r="O116"/>
  <c r="O112" s="1"/>
  <c r="R116"/>
  <c r="R112" s="1"/>
  <c r="N116"/>
  <c r="N112"/>
  <c r="Q116"/>
  <c r="Q112" s="1"/>
  <c r="K116"/>
  <c r="K112" s="1"/>
  <c r="C14" i="1"/>
  <c r="C13" s="1"/>
  <c r="C12" s="1"/>
  <c r="C11" s="1"/>
  <c r="F15"/>
  <c r="F14" s="1"/>
  <c r="F13" s="1"/>
  <c r="F12" s="1"/>
  <c r="F11" s="1"/>
  <c r="D15" l="1"/>
  <c r="E15" l="1"/>
  <c r="D14"/>
  <c r="D13" s="1"/>
  <c r="D12" s="1"/>
  <c r="D11" s="1"/>
  <c r="D16"/>
  <c r="H15" l="1"/>
  <c r="E16"/>
  <c r="E14"/>
  <c r="E13" s="1"/>
  <c r="E12" s="1"/>
  <c r="E11" s="1"/>
  <c r="H16" l="1"/>
  <c r="I15"/>
  <c r="H14"/>
  <c r="H13" s="1"/>
  <c r="H12" s="1"/>
  <c r="H11" s="1"/>
  <c r="I16" l="1"/>
  <c r="I14"/>
  <c r="I13" s="1"/>
  <c r="I12" s="1"/>
  <c r="I11" s="1"/>
</calcChain>
</file>

<file path=xl/sharedStrings.xml><?xml version="1.0" encoding="utf-8"?>
<sst xmlns="http://schemas.openxmlformats.org/spreadsheetml/2006/main" count="2145" uniqueCount="472">
  <si>
    <t>Đơn vị: Triệu đồng</t>
  </si>
  <si>
    <t>STT</t>
  </si>
  <si>
    <t>Nguồn vốn đầu tư</t>
  </si>
  <si>
    <t>Ghi chú</t>
  </si>
  <si>
    <t>Số dự án</t>
  </si>
  <si>
    <t>Tổng số vốn</t>
  </si>
  <si>
    <t>Trong đó:</t>
  </si>
  <si>
    <t>Trong nước</t>
  </si>
  <si>
    <t>Nước ngoài</t>
  </si>
  <si>
    <t>TỔNG SỐ</t>
  </si>
  <si>
    <t>Vốn ngân sách nhà nước</t>
  </si>
  <si>
    <t>a)</t>
  </si>
  <si>
    <t>Đầu tư trong cân đối ngân sách địa phương</t>
  </si>
  <si>
    <t xml:space="preserve">Trong đó: </t>
  </si>
  <si>
    <t>+ Phân bổ vốn theo dự án</t>
  </si>
  <si>
    <t>b)</t>
  </si>
  <si>
    <t>Ngân sách trung ương</t>
  </si>
  <si>
    <t>……………</t>
  </si>
  <si>
    <t>Ghi chú:</t>
  </si>
  <si>
    <t>Giai đoạn từ năm 2021 đến năm 2025</t>
  </si>
  <si>
    <t>Nhu cầu đầu tư 5 năm
giai đoạn từ năm 2021 đến năm 2025</t>
  </si>
  <si>
    <t>Dự kiến kế hoạch 5 năm
giai đoạn từ năm 2021 đến năm 2025</t>
  </si>
  <si>
    <t>-</t>
  </si>
  <si>
    <t>Đầu tư từ nguồn thu sử dụng đất</t>
  </si>
  <si>
    <t>Trong đó: Phân cấp cho ngân sách cấp huyện</t>
  </si>
  <si>
    <t>Xổ số kiến thiết</t>
  </si>
  <si>
    <t>Bội chi ngân sách địa phương</t>
  </si>
  <si>
    <t>+ Vốn chi phí quản lý đất đai</t>
  </si>
  <si>
    <t>Nguồn…..</t>
  </si>
  <si>
    <t>Ngân sách trung ương bổ sung có mục tiêu</t>
  </si>
  <si>
    <t>Các nguồn thu được để lại đầu tư (ghi đầy đủ các nguồn vốn)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</si>
  <si>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</si>
  <si>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</si>
  <si>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</si>
  <si>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</si>
  <si>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</si>
  <si>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</si>
  <si>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</si>
  <si>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</si>
  <si>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</si>
  <si>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</si>
  <si>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</si>
  <si>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</si>
  <si>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</si>
  <si>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</si>
  <si>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</si>
  <si>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</si>
  <si>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</si>
  <si>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</si>
  <si>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</si>
  <si>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</si>
  <si>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</si>
  <si>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</si>
  <si>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</si>
  <si>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</si>
  <si>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</si>
  <si>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</si>
  <si>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</si>
  <si>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</si>
  <si>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</si>
  <si>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</si>
  <si>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</si>
  <si>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</si>
  <si>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</si>
  <si>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</si>
  <si>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</si>
  <si>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</si>
  <si>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</si>
  <si>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</si>
  <si>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</si>
  <si>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</si>
  <si>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</si>
  <si>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</si>
  <si>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</si>
  <si>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</si>
  <si>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</si>
  <si>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</si>
  <si>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</si>
  <si>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NGUỒN CÂN ĐỐI NSĐP THEO TIÊU CHÍ, ĐỊNH MỨC</t>
  </si>
  <si>
    <t>NHIỆM VỤ QUY HOẠCH</t>
  </si>
  <si>
    <t>III</t>
  </si>
  <si>
    <t>Trong đó: vốn NSĐP</t>
  </si>
  <si>
    <t>Trong đó: Vốn NSĐP</t>
  </si>
  <si>
    <t>NGUỒN THU TIỀN SỬ DỤNG ĐẤT</t>
  </si>
  <si>
    <t>Phân loại tương tự như Mục A</t>
  </si>
  <si>
    <t>B</t>
  </si>
  <si>
    <t>NGUỒN THU SỐ KIẾN THIẾT</t>
  </si>
  <si>
    <t>C</t>
  </si>
  <si>
    <t>TỔNG SỐ (A+B+C+D)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</si>
  <si>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</si>
  <si>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</si>
  <si>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</si>
  <si>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</si>
  <si>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</si>
  <si>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A.1</t>
  </si>
  <si>
    <t>A.2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</si>
  <si>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</si>
  <si>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</si>
  <si>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</si>
  <si>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</si>
  <si>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</si>
  <si>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</si>
  <si>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</si>
  <si>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</si>
  <si>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</si>
  <si>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</si>
  <si>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</si>
  <si>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</si>
  <si>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</si>
  <si>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</si>
  <si>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</si>
  <si>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</si>
  <si>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</si>
  <si>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</si>
  <si>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</si>
  <si>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</si>
  <si>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</si>
  <si>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</si>
  <si>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</si>
  <si>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</si>
  <si>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</si>
  <si>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</si>
  <si>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</si>
  <si>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</si>
  <si>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</si>
  <si>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</si>
  <si>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</si>
  <si>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</si>
  <si>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</si>
  <si>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</si>
  <si>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</si>
  <si>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</si>
  <si>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</si>
  <si>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</si>
  <si>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</si>
  <si>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</si>
  <si>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</si>
  <si>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</si>
  <si>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</si>
  <si>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</si>
  <si>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</si>
  <si>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</si>
  <si>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</si>
  <si>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</si>
  <si>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</si>
  <si>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</si>
  <si>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</si>
  <si>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</si>
  <si>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</si>
  <si>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</si>
  <si>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</si>
  <si>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</si>
  <si>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</si>
  <si>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</si>
  <si>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</si>
  <si>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</si>
  <si>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</si>
  <si>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</si>
  <si>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</si>
  <si>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</si>
  <si>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</si>
  <si>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</si>
  <si>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</si>
  <si>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</si>
  <si>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</si>
  <si>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</si>
  <si>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</si>
  <si>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</si>
  <si>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</si>
  <si>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</si>
  <si>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</si>
  <si>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</si>
  <si>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</si>
  <si>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</si>
  <si>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</si>
  <si>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</si>
  <si>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</si>
  <si>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</si>
  <si>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</si>
  <si>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</si>
  <si>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</si>
  <si>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</si>
  <si>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</si>
  <si>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</si>
  <si>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</si>
  <si>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</si>
  <si>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</si>
  <si>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</si>
  <si>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</si>
  <si>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</si>
  <si>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</si>
  <si>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</si>
  <si>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</si>
  <si>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</si>
  <si>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</si>
  <si>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</si>
  <si>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</si>
  <si>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</si>
  <si>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</si>
  <si>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</si>
  <si>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</si>
  <si>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</si>
  <si>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</si>
  <si>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</si>
  <si>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</si>
  <si>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</si>
  <si>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</si>
  <si>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</si>
  <si>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</si>
  <si>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</si>
  <si>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</si>
  <si>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</si>
  <si>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</si>
  <si>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</si>
  <si>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</si>
  <si>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</si>
  <si>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</si>
  <si>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</si>
  <si>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</si>
  <si>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</si>
  <si>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</si>
  <si>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</si>
  <si>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</si>
  <si>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</si>
  <si>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</si>
  <si>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</si>
  <si>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</si>
  <si>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</si>
  <si>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</si>
  <si>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</si>
  <si>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</si>
  <si>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</si>
  <si>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</si>
  <si>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</si>
  <si>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</si>
  <si>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</si>
  <si>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</si>
  <si>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</si>
  <si>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</si>
  <si>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</si>
  <si>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</si>
  <si>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</si>
  <si>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</si>
  <si>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</si>
  <si>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</si>
  <si>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</si>
  <si>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</si>
  <si>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</si>
  <si>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</si>
  <si>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</si>
  <si>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</si>
  <si>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</si>
  <si>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</si>
  <si>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TỔNG HỢP NHU CẦU VÀ DỰ KIẾN KẾ HOẠCH ĐẦU TƯ CÔNG TRUNG HẠN 
GIAI ĐOẠN 2021 - 2025</t>
  </si>
  <si>
    <t>CHI TIẾT DỰ KIẾN KẾ HOẠCH ĐẦU TƯ CÔNG TRUNG HẠN GIAI ĐOẠN 2021 - 2025 
VỐN CÂN ĐỐI NGÂN SÁCH ĐỊA PHƯƠNG</t>
  </si>
  <si>
    <t>CHI TIẾT DỰ KIẾN KẾ HOẠCH ĐẦU TƯ CÔNG TRUNG HẠN GIAI ĐOẠN 2021 - 2025 
VỐN NGÂN SÁCH TRUNG ƯƠNG BỔ SUNG CÓ MỤC TIÊU CHO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</si>
  <si>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</si>
  <si>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</si>
  <si>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</si>
  <si>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</si>
  <si>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Dom</t>
  </si>
  <si>
    <t>Xã Ia Đal</t>
  </si>
  <si>
    <t>Khu nghĩa trang huyện</t>
  </si>
  <si>
    <t>Khu xử lý rác thải tập trung</t>
  </si>
  <si>
    <t xml:space="preserve">Nhà văn hóa trung tâm và sân vận động trung tâm huyện 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</si>
  <si>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</si>
  <si>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</si>
  <si>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</si>
  <si>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Xây dựng điểm dân cư số 2, số 3 xã Ia Dom</t>
  </si>
  <si>
    <t>Dự án khai thác quỹ đất để phát triển kết cấu hạ tầng, bố trí dân cư dọc hai bên Quốc lộ 14C đoạn từ Trung tâm hành chính huyện đến ngã 3 Quốc lộ 14C - Sê San 3</t>
  </si>
  <si>
    <t>Lập đề cương và nhiệm vụ quy hoạch sử dụng đất năm 2021 đến năm 2025</t>
  </si>
  <si>
    <t>Huyện Ia H'Drai</t>
  </si>
  <si>
    <t>Kế hoạch sử dụng đất năm 2022</t>
  </si>
  <si>
    <t>Kế hoạch sử dụng đất năm 2023</t>
  </si>
  <si>
    <t>Kế hoạch sử dụng đất năm 2024</t>
  </si>
  <si>
    <t>Kế hoạch sử dụng đất năm 2025</t>
  </si>
  <si>
    <t xml:space="preserve">Thống kê tình hình sử dụng đất  </t>
  </si>
  <si>
    <t>Quy hoạch chung xây dựng nông thôn mới giai đoạn 2021-2025 trên địa bàn xã Ia Tơi</t>
  </si>
  <si>
    <t>Quy hoạch chung xây dựng nông thôn mới giai đoạn 2021-2025 trên địa bàn xã Dom</t>
  </si>
  <si>
    <t>Quy hoạch chung xây dựng nông thôn mới giai đoạn 2021-2025 trên địa bàn xã Ia Đal</t>
  </si>
  <si>
    <t>Xã Ia Tơi</t>
  </si>
  <si>
    <t>Hỗ trợ người có công với cách mạng về nhà ở theo Quyết định số 22/2013/QĐ-TTg</t>
  </si>
  <si>
    <t xml:space="preserve">Chương trình mục tiêu quốc gia </t>
  </si>
  <si>
    <t xml:space="preserve">Chương trình mục tiêu quốc gia xây dựng nông thôn mới </t>
  </si>
  <si>
    <t>Ngân sách địa phương</t>
  </si>
  <si>
    <t>Nguồn vốn người dân và huy đông khác</t>
  </si>
  <si>
    <t xml:space="preserve">Đường GTNT đi điểm dân cư 41 mở rộng </t>
  </si>
  <si>
    <t xml:space="preserve"> Đường giao thông nông thôn nội bộ thôn 3-NT1,thuộc nông trường I công ty Duy Tân.
</t>
  </si>
  <si>
    <t xml:space="preserve"> Đường giao thông nông thôn nội bộ thôn 3-NT2 thuộc nông trường I công ty Duy Tân .
</t>
  </si>
  <si>
    <t xml:space="preserve">Xây dựng phòng học Trường Mầm non Tuổi Ngọc thôn 1, xã Ia Dom.
</t>
  </si>
  <si>
    <t>Thôn 1 (Khu TT xã)</t>
  </si>
  <si>
    <t>Thôn Ia Dơr</t>
  </si>
  <si>
    <t>Thôn 7</t>
  </si>
  <si>
    <t>Thôn 8</t>
  </si>
  <si>
    <t>Thôn 9</t>
  </si>
  <si>
    <t>Thôn 1</t>
  </si>
  <si>
    <t>Thôn 2, xã Ia Dom</t>
  </si>
  <si>
    <t>Thôn 3, xã Ia Dom</t>
  </si>
  <si>
    <t>Thôn 1, xã Ia Dom</t>
  </si>
  <si>
    <t>Thôn Ia Muung, xã Ia Dom</t>
  </si>
  <si>
    <t>2021</t>
  </si>
  <si>
    <t>2022</t>
  </si>
  <si>
    <t>2023</t>
  </si>
  <si>
    <t>2024</t>
  </si>
  <si>
    <t>2025</t>
  </si>
  <si>
    <t>Xây dựng nhà Văn hóa thôn 3</t>
  </si>
  <si>
    <t>Đường GTNT thôn 1</t>
  </si>
  <si>
    <t>Đường GTNT thôn 6</t>
  </si>
  <si>
    <t>Đường GTNT thôn 8 (Đội 8 - Giai đoạn 1)</t>
  </si>
  <si>
    <t>San ủi Nghĩa trang nhân dân xã</t>
  </si>
  <si>
    <t>Thôn 3</t>
  </si>
  <si>
    <t>Thôn 6</t>
  </si>
  <si>
    <t>Xây dựng nhà Văn hóa thôn 1</t>
  </si>
  <si>
    <t>Xây dựng nhà Văn hóa thôn 2</t>
  </si>
  <si>
    <t>Đường GTNT thôn 8 (Đội 7 - Giai đoạn 1)</t>
  </si>
  <si>
    <t>Đường GTNT thôn Ia Der (khu dân cư Đội 1)</t>
  </si>
  <si>
    <t xml:space="preserve">Đường GTNT thôn 2 </t>
  </si>
  <si>
    <t>Thôn 2</t>
  </si>
  <si>
    <t>Thôn Ia Der</t>
  </si>
  <si>
    <t>Đường GTNT thôn 7 (khu vực trung tâm  Đội 10)</t>
  </si>
  <si>
    <t>Nhà Văn hóa thôn 5</t>
  </si>
  <si>
    <t>Đường GTNT thôn 5 (khu vực điểm dân cư đội 3)</t>
  </si>
  <si>
    <t>Đường GTNT thôn 8 (Đội 8 - Giai đoạn 2)</t>
  </si>
  <si>
    <t>Đường GTNT thôn 1 (Điểm dân cư số 34 - giai đoạn 1)</t>
  </si>
  <si>
    <t>Thôn 5</t>
  </si>
  <si>
    <t>Nhà Văn hóa thôn Ia Đal</t>
  </si>
  <si>
    <t>Đường GTNT thôn 7 (khu vực điểm dân cư số 20 - Giai đoạn 1)</t>
  </si>
  <si>
    <t>Đường GTNT thôn 5 (khu vực điểm dân cư đội 2)</t>
  </si>
  <si>
    <t>Đường GTNT thôn Chư Hem (Xóm Dốc Đỏ)</t>
  </si>
  <si>
    <t>Nhà văn hóa thôn 8</t>
  </si>
  <si>
    <t>Thôn Ia Đal</t>
  </si>
  <si>
    <t>Thôn Chư Hem</t>
  </si>
  <si>
    <t>Nhà văn hóa thôn 4</t>
  </si>
  <si>
    <t>Nhà văn hóa thôn 6</t>
  </si>
  <si>
    <t>Đường GTNT thôn 7 (khu vực điểm dân cư số 20 - Giai đoạn 2)</t>
  </si>
  <si>
    <t>Đường GTNT thôn 1 (Điểm dân cư số 34 - giai đoạn 2)</t>
  </si>
  <si>
    <t>Thôn 4</t>
  </si>
  <si>
    <t xml:space="preserve">Chương trình mục tiêu quốc gia giảm nghèo bền vững </t>
  </si>
  <si>
    <t>Vốn 135</t>
  </si>
  <si>
    <t>Vốn 30a</t>
  </si>
  <si>
    <t>TỔNG SỐ (A+B)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</si>
  <si>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</si>
  <si>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</si>
  <si>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</si>
  <si>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</si>
  <si>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</si>
  <si>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</si>
  <si>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</si>
  <si>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</si>
  <si>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</si>
  <si>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</si>
  <si>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</si>
  <si>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</si>
  <si>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</si>
  <si>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</si>
  <si>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</si>
  <si>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</si>
  <si>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</si>
  <si>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</si>
  <si>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</si>
  <si>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</si>
  <si>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</si>
  <si>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</si>
  <si>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</si>
  <si>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</si>
  <si>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</si>
  <si>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</si>
  <si>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</si>
  <si>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</si>
  <si>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</si>
  <si>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</si>
  <si>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</si>
  <si>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</si>
  <si>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</si>
  <si>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</si>
  <si>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</si>
  <si>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</si>
  <si>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</si>
  <si>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</si>
  <si>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</si>
  <si>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>2022-</t>
  </si>
  <si>
    <t>2023-</t>
  </si>
  <si>
    <t>2024-</t>
  </si>
  <si>
    <t>Khảo sát địa hình (tỷ lệ 1/500) và lập quy hoạch chi tiết trung tâm hành chính xã Ia Đal</t>
  </si>
  <si>
    <t>Khảo sát địa hình (tỷ lệ 1/500) và lập quy hoạch chi tiết trung tâm hành chính xã Ia Dom</t>
  </si>
  <si>
    <t xml:space="preserve">xã Ia Tơi </t>
  </si>
  <si>
    <t>xã Ia Dom</t>
  </si>
  <si>
    <t>huyện Ia H'Drai</t>
  </si>
  <si>
    <t>Đường giao thông Từ Cầu Drai đến Đường tuần tra Biên giới tại khu vực Hồ Le (Đoạn Km9+549 - Km11+750)</t>
  </si>
  <si>
    <t xml:space="preserve">Hồ chứa nước Thôn 3, xã Ia Đal, huyện Ia H’Drai </t>
  </si>
  <si>
    <t>Đường giao thông Từ Cầu Drai đến Đường tuần tra Biên giới tại khu vực Hồ Le (Đoạn  Km7+315 - Km9+149)</t>
  </si>
  <si>
    <t>Đoạn nối tiếp</t>
  </si>
  <si>
    <t>Thực hiện chi nhiệm vụ đo đạc, cấp giấy chứng nhận quản lý đất đai</t>
  </si>
  <si>
    <t>2.1</t>
  </si>
  <si>
    <t>2.2</t>
  </si>
  <si>
    <t>Chương trình mục tiêu quốc gia giảm nghèo bền vững</t>
  </si>
  <si>
    <t>+</t>
  </si>
  <si>
    <t xml:space="preserve">Ngân sách trung ương bổ sung có mục tiêu </t>
  </si>
  <si>
    <r>
      <t xml:space="preserve">Đường giao thông từ cầu Drai đến đường tuần tra biên giới tại khu vực Hồ Le </t>
    </r>
    <r>
      <rPr>
        <i/>
        <sz val="10"/>
        <rFont val="Times New Roman"/>
        <family val="1"/>
      </rPr>
      <t>(Km6+475,67 - Km7+315)</t>
    </r>
  </si>
  <si>
    <t xml:space="preserve">THỰC HIỆN DỰ ÁN </t>
  </si>
  <si>
    <t>Ia Tơi</t>
  </si>
  <si>
    <t>Xây dựng bãi đỗ xe trước chợ trung tâm huyện</t>
  </si>
  <si>
    <t xml:space="preserve">Công trình Đường ĐĐT31 </t>
  </si>
  <si>
    <t xml:space="preserve">Công trình Đường ĐĐT32 </t>
  </si>
  <si>
    <t xml:space="preserve">Công trình Đường ĐĐT36 </t>
  </si>
  <si>
    <t xml:space="preserve">Công trình Đường ĐĐT37 </t>
  </si>
  <si>
    <t xml:space="preserve">Công trình Đường ĐĐT06 </t>
  </si>
  <si>
    <t xml:space="preserve">Công trình Đường ĐĐT04 </t>
  </si>
  <si>
    <t>Công trình Đường ĐĐT05</t>
  </si>
  <si>
    <t>Công trình Đường ĐĐT21</t>
  </si>
  <si>
    <t>Công trình Đường ĐĐT22</t>
  </si>
  <si>
    <t>Công trình Đường ĐĐT23</t>
  </si>
  <si>
    <t xml:space="preserve">Công trình Đường ĐĐT24 </t>
  </si>
  <si>
    <t>Công trình Đường ĐTB 01</t>
  </si>
  <si>
    <t>Công trình Đường ĐTB 02</t>
  </si>
  <si>
    <t>Công trình Đường ĐTB 03</t>
  </si>
  <si>
    <t>Công trình Đường ĐTB 04</t>
  </si>
  <si>
    <t>Công trình Đường ĐTB 05</t>
  </si>
  <si>
    <t>Công trình Đường ĐTB 06</t>
  </si>
  <si>
    <t>Công trình Đường ĐTB 07</t>
  </si>
  <si>
    <t>Công trình Đường ĐTB 08</t>
  </si>
  <si>
    <t>Công trình Đường ĐTB 09</t>
  </si>
  <si>
    <t>Công trình Đường ĐTB 10</t>
  </si>
  <si>
    <t xml:space="preserve">Hồ chứa nước Suối Lau </t>
  </si>
  <si>
    <t>Xã Ia Ia Đal</t>
  </si>
  <si>
    <t>Quy hoạch chi tiết điểm dân cư 45 mở rộng</t>
  </si>
  <si>
    <t>Trường mầm non Măng non (04 phòng học và phòng chức năng)</t>
  </si>
  <si>
    <t>Trường TH-THCS Nguyễn Du (06 phòng chức năng( thiết bị, thí nghiệm, thư viện, bộ môn))</t>
  </si>
  <si>
    <t>Đường giao thông đi nghĩa trang thôn 7</t>
  </si>
  <si>
    <t>Xây dựng Chợ cá (Làng Chài)</t>
  </si>
  <si>
    <t xml:space="preserve">Đường giao thông nông thôn nội bộ thôn 3 thuộc Nông trường I công ty Duy tân, xã Ia Dom. (Đoạn nối tiếp đến kho mủ cao su).
</t>
  </si>
  <si>
    <t>Đường vào khu nghĩa trang thôn 2</t>
  </si>
  <si>
    <t>Xây dựng 2 phòng học bậc tiểu học và các công trình phụ trợ Trường TH-THCS Nguyễn Du ( Điểm trường tại thôn Ia Muung)</t>
  </si>
  <si>
    <t xml:space="preserve">Đường vào khu sản xuất số 1 thôn 1
</t>
  </si>
  <si>
    <t xml:space="preserve">Đường vào khu sản xuất số 2 thôn 1
</t>
  </si>
  <si>
    <t xml:space="preserve">Đường vào khu sản xuất số 3 thôn 1
</t>
  </si>
  <si>
    <t xml:space="preserve"> Đường vào khu nghĩa trang thôn 2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</si>
  <si>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</si>
  <si>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</si>
  <si>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>Đầu tư vỉa hè, cây xanh các tuyến đường (ĐĐT03;  ĐĐT04; ĐĐT05; ĐĐT07; ĐĐT09,ĐĐT10,ĐĐT11,ĐĐT12; ĐĐT15, ĐĐT16, ĐĐT17 ĐĐT18; ĐĐT19; ĐĐT33, ĐĐT34, ĐĐT35, ĐĐT38)</t>
  </si>
  <si>
    <t>Đường từ thôn 1 đi thôn 9 xã Ia Tơi</t>
  </si>
  <si>
    <t>Đường giao thông nông thôn đi khu sản xuất số 1 thôn 7</t>
  </si>
  <si>
    <t>Nhà văn hóa thôn 1</t>
  </si>
  <si>
    <t>Đường vào khu sản xuất thôn 1 (đoạn đấu nối QL 14C bên trái).</t>
  </si>
  <si>
    <t>Điểm trường mầm non thôn Ia Dơr</t>
  </si>
  <si>
    <t>Đường vào khu sản xuất thôn 7 (đoạn đấu nối QL 14C bên phải).</t>
  </si>
  <si>
    <t>Đường vào khu sản xuất thôn 9 (đoạn đấu nối TL 675A trước nhà Sinh hoạt thôn 9)</t>
  </si>
  <si>
    <t>Đường giao thông nội bộ thôn 1 (đi khu tiểu thủ cộng nghiệp).</t>
  </si>
  <si>
    <t>Đường giao thông nông thôn nội bộ thôn 3 
thuộc Nông trường I công ty Duy tân</t>
  </si>
  <si>
    <t>Đường giao thông nội bộ thôn 1</t>
  </si>
  <si>
    <t>Đường giao thông nông thôn nội bộ thôn 3 thuộc Nông trường I công ty Duy tân, xã Ia Dom.(Đoạn nối tiếp từ kho mủ cao su đến cầu treo dân sinh).</t>
  </si>
  <si>
    <t xml:space="preserve">Nguồn chương trình mục tiêu </t>
  </si>
  <si>
    <t>Vốn đầu tư từ ngân sách tỉnh</t>
  </si>
  <si>
    <t>Trong đó: Đầu tư từ nguồn thu sử dụng đất</t>
  </si>
  <si>
    <t>+ Trong đó: Nhiệm vụ quy hoạch</t>
  </si>
  <si>
    <t xml:space="preserve"> Phân cấp cho ngân sách cấp huyện</t>
  </si>
  <si>
    <t>+ Trong đó: Phân cấp đầu tư</t>
  </si>
  <si>
    <t xml:space="preserve">Dự án Mở rộng Quốc lộ 14C (đoạn từ N2-N5) </t>
  </si>
  <si>
    <t>Cầu Drai (Thuộc Đường giao thông nối Trung tâm hành chính huyện với đường tuần tra biên giới tại Khu vực Hồ Le)</t>
  </si>
  <si>
    <t>Trường TH-THCS Nguyễn Tất Thành (phòng học, phòng thiết bị, thư viện, bếp ăn, nhà công vụ, nhà bán trú)</t>
  </si>
  <si>
    <t>Trường mầm non Hoa Mai (phòng học và phòng chức năng,  bếp ăn một chiều và nhà công vụ)</t>
  </si>
  <si>
    <t>Trường TH-THCS Nguyễn Du (phòng học, bếp ăn, nhà bán trú)</t>
  </si>
  <si>
    <t>Trường mầm non Tuổi Ngọc (phòng học, phòng chức năng, bếp ăn, nhà công vụ)</t>
  </si>
  <si>
    <t>Trường TH-THCS Hùng Vương (Nhà công vụ, phòng chức năng, bếp ăn)</t>
  </si>
  <si>
    <t>Trường mầm non Măng Non (bếp ăn, nhà công vụ)</t>
  </si>
  <si>
    <t xml:space="preserve">Trụ sở Trung tâm dịch vụ nông nghiệp </t>
  </si>
  <si>
    <t>Đầu tư lưới điện hạ thế đi các thôn</t>
  </si>
  <si>
    <t>(Kèm theo báo cáo số          /BC-UBND ngày       /12/2019 của Ủy ban nhân dân huyện Ia H'Drai)</t>
  </si>
  <si>
    <r>
      <t>Nguồn cân đối theo tiêu chí định mức</t>
    </r>
    <r>
      <rPr>
        <i/>
        <sz val="10"/>
        <rFont val="Times New Roman"/>
        <family val="1"/>
      </rPr>
      <t xml:space="preserve"> (Phân cấp cho ngân sách cấp huyện)</t>
    </r>
  </si>
  <si>
    <t>Biểu mẫu số 07</t>
  </si>
  <si>
    <t>Sửa chữa trụ sở Mặt trận tổ quốc Việt Nam huyện</t>
  </si>
  <si>
    <t>+ Chi đầu tư xây dựng cơ bản</t>
  </si>
</sst>
</file>

<file path=xl/styles.xml><?xml version="1.0" encoding="utf-8"?>
<styleSheet xmlns="http://schemas.openxmlformats.org/spreadsheetml/2006/main">
  <numFmts count="17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ñ&quot;* #,##0_-;\-&quot;ñ&quot;* #,##0_-;_-&quot;ñ&quot;* &quot;-&quot;_-;_-@_-"/>
    <numFmt numFmtId="167" formatCode="_(* #,##0_);_(* \(#,##0\);_(* &quot;-&quot;??_);_(@_)"/>
    <numFmt numFmtId="168" formatCode="_-* #,##0\ &quot;F&quot;_-;\-* #,##0\ &quot;F&quot;_-;_-* &quot;-&quot;\ &quot;F&quot;_-;_-@_-"/>
    <numFmt numFmtId="169" formatCode="&quot;\&quot;#,##0;[Red]&quot;\&quot;&quot;\&quot;\-#,##0"/>
    <numFmt numFmtId="170" formatCode="#,##0\ &quot;DM&quot;;\-#,##0\ &quot;DM&quot;"/>
    <numFmt numFmtId="171" formatCode="0.000%"/>
    <numFmt numFmtId="172" formatCode="#.##00"/>
    <numFmt numFmtId="173" formatCode="_-* #,##0_-;\-* #,##0_-;_-* &quot;-&quot;_-;_-@_-"/>
    <numFmt numFmtId="174" formatCode="_-* #,##0.00_-;\-* #,##0.00_-;_-* &quot;-&quot;??_-;_-@_-"/>
    <numFmt numFmtId="175" formatCode="&quot;Rp&quot;#,##0_);[Red]\(&quot;Rp&quot;#,##0\)"/>
    <numFmt numFmtId="176" formatCode="_ * #,##0_)\ &quot;$&quot;_ ;_ * \(#,##0\)\ &quot;$&quot;_ ;_ * &quot;-&quot;_)\ &quot;$&quot;_ ;_ @_ "/>
    <numFmt numFmtId="177" formatCode="_-&quot;$&quot;* #,##0_-;\-&quot;$&quot;* #,##0_-;_-&quot;$&quot;* &quot;-&quot;_-;_-@_-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</numFmts>
  <fonts count="256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4">
    <xf numFmtId="0" fontId="0" fillId="0" borderId="0"/>
    <xf numFmtId="0" fontId="9" fillId="0" borderId="0"/>
    <xf numFmtId="0" fontId="11" fillId="0" borderId="0"/>
    <xf numFmtId="166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67" fontId="30" fillId="0" borderId="18" applyFont="0" applyBorder="0"/>
    <xf numFmtId="167" fontId="31" fillId="0" borderId="0" applyProtection="0"/>
    <xf numFmtId="167" fontId="32" fillId="0" borderId="18" applyFont="0" applyBorder="0"/>
    <xf numFmtId="0" fontId="33" fillId="0" borderId="0"/>
    <xf numFmtId="16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2" fontId="3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3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67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6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7" fontId="75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8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6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09" fontId="34" fillId="0" borderId="0" applyFont="0" applyFill="0" applyBorder="0" applyAlignment="0" applyProtection="0"/>
    <xf numFmtId="185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1" fontId="48" fillId="0" borderId="0" applyFill="0" applyBorder="0" applyAlignment="0"/>
    <xf numFmtId="212" fontId="27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5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67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5" fontId="34" fillId="0" borderId="0" applyFont="0" applyFill="0" applyBorder="0" applyAlignment="0" applyProtection="0"/>
    <xf numFmtId="0" fontId="93" fillId="25" borderId="22" applyNumberFormat="0" applyAlignment="0" applyProtection="0"/>
    <xf numFmtId="167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73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28" fontId="31" fillId="0" borderId="0" applyProtection="0"/>
    <xf numFmtId="228" fontId="31" fillId="0" borderId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73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1" fontId="88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9" fontId="99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00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3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1" fillId="0" borderId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3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7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73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0" fontId="143" fillId="0" borderId="0" applyNumberFormat="0" applyFill="0" applyBorder="0" applyAlignment="0" applyProtection="0">
      <alignment vertical="top"/>
      <protection locked="0"/>
    </xf>
    <xf numFmtId="173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88" fontId="144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5" fillId="11" borderId="37" applyNumberFormat="0" applyAlignment="0" applyProtection="0"/>
    <xf numFmtId="0" fontId="145" fillId="11" borderId="37" applyNumberFormat="0" applyAlignment="0" applyProtection="0"/>
    <xf numFmtId="0" fontId="145" fillId="11" borderId="37" applyNumberFormat="0" applyAlignment="0" applyProtection="0"/>
    <xf numFmtId="0" fontId="145" fillId="11" borderId="37" applyNumberFormat="0" applyAlignment="0" applyProtection="0"/>
    <xf numFmtId="0" fontId="145" fillId="11" borderId="37" applyNumberFormat="0" applyAlignment="0" applyProtection="0"/>
    <xf numFmtId="0" fontId="145" fillId="11" borderId="37" applyNumberFormat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3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49" fillId="0" borderId="39" applyNumberFormat="0" applyFill="0" applyAlignment="0" applyProtection="0"/>
    <xf numFmtId="3" fontId="150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1" fillId="0" borderId="40" applyNumberFormat="0" applyFont="0" applyFill="0" applyBorder="0">
      <alignment horizontal="center"/>
    </xf>
    <xf numFmtId="272" fontId="151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152" fillId="0" borderId="33"/>
    <xf numFmtId="0" fontId="153" fillId="0" borderId="33"/>
    <xf numFmtId="289" fontId="67" fillId="0" borderId="40"/>
    <xf numFmtId="289" fontId="67" fillId="0" borderId="40"/>
    <xf numFmtId="290" fontId="154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5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6" fillId="0" borderId="0"/>
    <xf numFmtId="37" fontId="156" fillId="0" borderId="0"/>
    <xf numFmtId="37" fontId="156" fillId="0" borderId="0"/>
    <xf numFmtId="0" fontId="157" fillId="0" borderId="28" applyNumberFormat="0" applyFont="0" applyFill="0" applyBorder="0" applyAlignment="0">
      <alignment horizontal="center"/>
    </xf>
    <xf numFmtId="0" fontId="157" fillId="0" borderId="28" applyNumberFormat="0" applyFont="0" applyFill="0" applyBorder="0" applyAlignment="0">
      <alignment horizontal="center"/>
    </xf>
    <xf numFmtId="295" fontId="158" fillId="0" borderId="0"/>
    <xf numFmtId="0" fontId="159" fillId="0" borderId="0"/>
    <xf numFmtId="0" fontId="9" fillId="0" borderId="0"/>
    <xf numFmtId="0" fontId="160" fillId="0" borderId="0"/>
    <xf numFmtId="0" fontId="161" fillId="0" borderId="0"/>
    <xf numFmtId="0" fontId="162" fillId="0" borderId="0"/>
    <xf numFmtId="0" fontId="11" fillId="0" borderId="0"/>
    <xf numFmtId="0" fontId="98" fillId="0" borderId="0"/>
    <xf numFmtId="0" fontId="163" fillId="0" borderId="0"/>
    <xf numFmtId="0" fontId="9" fillId="0" borderId="0"/>
    <xf numFmtId="0" fontId="164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3" fillId="0" borderId="0"/>
    <xf numFmtId="0" fontId="9" fillId="0" borderId="0"/>
    <xf numFmtId="0" fontId="98" fillId="0" borderId="0"/>
    <xf numFmtId="0" fontId="165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6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6" fillId="0" borderId="0"/>
    <xf numFmtId="0" fontId="166" fillId="0" borderId="0"/>
    <xf numFmtId="0" fontId="166" fillId="0" borderId="0"/>
    <xf numFmtId="0" fontId="164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7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6" fillId="0" borderId="0"/>
    <xf numFmtId="0" fontId="9" fillId="0" borderId="0"/>
    <xf numFmtId="0" fontId="166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8" fillId="0" borderId="0"/>
    <xf numFmtId="0" fontId="98" fillId="0" borderId="0"/>
    <xf numFmtId="0" fontId="9" fillId="0" borderId="0"/>
    <xf numFmtId="0" fontId="9" fillId="0" borderId="0"/>
    <xf numFmtId="0" fontId="1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6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/>
    <xf numFmtId="0" fontId="31" fillId="0" borderId="0"/>
    <xf numFmtId="0" fontId="31" fillId="0" borderId="0"/>
    <xf numFmtId="0" fontId="31" fillId="0" borderId="0"/>
    <xf numFmtId="0" fontId="162" fillId="0" borderId="0"/>
    <xf numFmtId="0" fontId="162" fillId="0" borderId="0"/>
    <xf numFmtId="0" fontId="98" fillId="0" borderId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31" fillId="0" borderId="0"/>
    <xf numFmtId="0" fontId="162" fillId="0" borderId="0"/>
    <xf numFmtId="0" fontId="16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70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7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1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2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4" fillId="24" borderId="42" applyNumberFormat="0" applyAlignment="0" applyProtection="0"/>
    <xf numFmtId="167" fontId="175" fillId="0" borderId="10" applyFont="0" applyBorder="0" applyAlignment="0"/>
    <xf numFmtId="0" fontId="176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19" fontId="67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77" fillId="0" borderId="0"/>
    <xf numFmtId="0" fontId="178" fillId="0" borderId="0"/>
    <xf numFmtId="0" fontId="48" fillId="0" borderId="0" applyNumberFormat="0" applyFont="0" applyFill="0" applyBorder="0" applyAlignment="0" applyProtection="0">
      <alignment horizontal="left"/>
    </xf>
    <xf numFmtId="0" fontId="179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80" fillId="33" borderId="0" applyNumberFormat="0" applyFont="0" applyBorder="0" applyAlignment="0">
      <alignment horizontal="center"/>
    </xf>
    <xf numFmtId="0" fontId="180" fillId="33" borderId="0" applyNumberFormat="0" applyFont="0" applyBorder="0" applyAlignment="0">
      <alignment horizontal="center"/>
    </xf>
    <xf numFmtId="14" fontId="181" fillId="0" borderId="0" applyNumberFormat="0" applyFill="0" applyBorder="0" applyAlignment="0" applyProtection="0">
      <alignment horizontal="left"/>
    </xf>
    <xf numFmtId="0" fontId="147" fillId="0" borderId="0"/>
    <xf numFmtId="0" fontId="33" fillId="0" borderId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198" fontId="34" fillId="0" borderId="0" applyFont="0" applyFill="0" applyBorder="0" applyAlignment="0" applyProtection="0"/>
    <xf numFmtId="41" fontId="31" fillId="0" borderId="0" applyProtection="0"/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vertical="center"/>
    </xf>
    <xf numFmtId="4" fontId="186" fillId="34" borderId="44" applyNumberFormat="0" applyProtection="0">
      <alignment horizontal="left" vertical="center" indent="1"/>
    </xf>
    <xf numFmtId="4" fontId="187" fillId="34" borderId="44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7" fillId="35" borderId="0" applyNumberFormat="0" applyProtection="0">
      <alignment horizontal="left" vertical="center" indent="1"/>
    </xf>
    <xf numFmtId="4" fontId="186" fillId="36" borderId="44" applyNumberFormat="0" applyProtection="0">
      <alignment horizontal="right" vertical="center"/>
    </xf>
    <xf numFmtId="4" fontId="187" fillId="36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7" fillId="37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7" fillId="38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7" fillId="39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7" fillId="40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7" fillId="41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7" fillId="42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7" fillId="43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7" fillId="44" borderId="44" applyNumberFormat="0" applyProtection="0">
      <alignment horizontal="right" vertical="center"/>
    </xf>
    <xf numFmtId="4" fontId="182" fillId="45" borderId="45" applyNumberFormat="0" applyProtection="0">
      <alignment horizontal="left" vertical="center" indent="1"/>
    </xf>
    <xf numFmtId="4" fontId="183" fillId="45" borderId="45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3" fillId="46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3" fillId="35" borderId="0" applyNumberFormat="0" applyProtection="0">
      <alignment horizontal="left" vertical="center" indent="1"/>
    </xf>
    <xf numFmtId="4" fontId="186" fillId="46" borderId="44" applyNumberFormat="0" applyProtection="0">
      <alignment horizontal="right" vertical="center"/>
    </xf>
    <xf numFmtId="4" fontId="187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9" fillId="47" borderId="44" applyNumberFormat="0" applyProtection="0">
      <alignment vertical="center"/>
    </xf>
    <xf numFmtId="4" fontId="182" fillId="46" borderId="46" applyNumberFormat="0" applyProtection="0">
      <alignment horizontal="left" vertical="center" indent="1"/>
    </xf>
    <xf numFmtId="4" fontId="183" fillId="46" borderId="46" applyNumberFormat="0" applyProtection="0">
      <alignment horizontal="left" vertical="center" indent="1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9" fillId="47" borderId="44" applyNumberFormat="0" applyProtection="0">
      <alignment horizontal="right" vertical="center"/>
    </xf>
    <xf numFmtId="4" fontId="182" fillId="46" borderId="44" applyNumberFormat="0" applyProtection="0">
      <alignment horizontal="left" vertical="center" indent="1"/>
    </xf>
    <xf numFmtId="4" fontId="183" fillId="46" borderId="44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29" borderId="46" applyNumberFormat="0" applyProtection="0">
      <alignment horizontal="left" vertical="center" indent="1"/>
    </xf>
    <xf numFmtId="4" fontId="192" fillId="47" borderId="44" applyNumberFormat="0" applyProtection="0">
      <alignment horizontal="right" vertical="center"/>
    </xf>
    <xf numFmtId="4" fontId="193" fillId="47" borderId="44" applyNumberFormat="0" applyProtection="0">
      <alignment horizontal="right" vertical="center"/>
    </xf>
    <xf numFmtId="309" fontId="194" fillId="0" borderId="0" applyFont="0" applyFill="0" applyBorder="0" applyAlignment="0" applyProtection="0"/>
    <xf numFmtId="0" fontId="180" fillId="1" borderId="32" applyNumberFormat="0" applyFont="0" applyAlignment="0">
      <alignment horizontal="center"/>
    </xf>
    <xf numFmtId="0" fontId="180" fillId="1" borderId="32" applyNumberFormat="0" applyFont="0" applyAlignment="0">
      <alignment horizontal="center"/>
    </xf>
    <xf numFmtId="3" fontId="26" fillId="0" borderId="0"/>
    <xf numFmtId="0" fontId="195" fillId="0" borderId="0" applyNumberFormat="0" applyFill="0" applyBorder="0" applyAlignment="0">
      <alignment horizontal="center"/>
    </xf>
    <xf numFmtId="0" fontId="67" fillId="0" borderId="0"/>
    <xf numFmtId="167" fontId="196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67" fontId="56" fillId="0" borderId="0" applyFont="0" applyFill="0" applyBorder="0" applyAlignment="0" applyProtection="0"/>
    <xf numFmtId="20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0"/>
    <xf numFmtId="200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7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7" fillId="0" borderId="0"/>
    <xf numFmtId="0" fontId="198" fillId="0" borderId="0"/>
    <xf numFmtId="0" fontId="152" fillId="0" borderId="0"/>
    <xf numFmtId="0" fontId="153" fillId="0" borderId="0"/>
    <xf numFmtId="40" fontId="199" fillId="0" borderId="0" applyBorder="0">
      <alignment horizontal="right"/>
    </xf>
    <xf numFmtId="0" fontId="200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2" fillId="4" borderId="48" applyFont="0" applyFill="0" applyBorder="0"/>
    <xf numFmtId="319" fontId="202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2" fillId="4" borderId="48" applyFont="0" applyFill="0" applyBorder="0"/>
    <xf numFmtId="319" fontId="202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2" fillId="4" borderId="48" applyFont="0" applyFill="0" applyBorder="0"/>
    <xf numFmtId="319" fontId="202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289" fontId="201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9" fontId="202" fillId="4" borderId="48" applyFont="0" applyFill="0" applyBorder="0"/>
    <xf numFmtId="319" fontId="202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21" fontId="20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68" fontId="83" fillId="0" borderId="47">
      <alignment horizontal="center"/>
    </xf>
    <xf numFmtId="168" fontId="83" fillId="0" borderId="47">
      <alignment horizontal="center"/>
    </xf>
    <xf numFmtId="0" fontId="204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4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5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4" fillId="0" borderId="50"/>
    <xf numFmtId="0" fontId="204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6" fillId="0" borderId="40" applyNumberFormat="0" applyBorder="0" applyAlignment="0">
      <alignment horizontal="center"/>
    </xf>
    <xf numFmtId="0" fontId="206" fillId="0" borderId="40" applyNumberFormat="0" applyBorder="0" applyAlignment="0">
      <alignment horizontal="center"/>
    </xf>
    <xf numFmtId="3" fontId="207" fillId="0" borderId="30" applyNumberFormat="0" applyBorder="0" applyAlignment="0"/>
    <xf numFmtId="0" fontId="208" fillId="0" borderId="0" applyFill="0" applyBorder="0" applyProtection="0">
      <alignment horizontal="left" vertical="top"/>
    </xf>
    <xf numFmtId="0" fontId="209" fillId="0" borderId="10">
      <alignment horizontal="center" vertical="center" wrapText="1"/>
    </xf>
    <xf numFmtId="0" fontId="210" fillId="0" borderId="0">
      <alignment horizontal="center"/>
    </xf>
    <xf numFmtId="40" fontId="129" fillId="0" borderId="0"/>
    <xf numFmtId="3" fontId="211" fillId="0" borderId="0" applyNumberFormat="0" applyFill="0" applyBorder="0" applyAlignment="0" applyProtection="0">
      <alignment horizontal="center" wrapText="1"/>
    </xf>
    <xf numFmtId="0" fontId="212" fillId="0" borderId="23" applyBorder="0" applyAlignment="0">
      <alignment horizontal="center" vertical="center"/>
    </xf>
    <xf numFmtId="0" fontId="212" fillId="0" borderId="23" applyBorder="0" applyAlignment="0">
      <alignment horizontal="center" vertical="center"/>
    </xf>
    <xf numFmtId="0" fontId="213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4" fillId="0" borderId="0" applyNumberFormat="0" applyFill="0" applyBorder="0" applyAlignment="0" applyProtection="0"/>
    <xf numFmtId="3" fontId="215" fillId="0" borderId="8" applyNumberFormat="0" applyAlignment="0">
      <alignment horizontal="center" vertical="center"/>
    </xf>
    <xf numFmtId="3" fontId="216" fillId="0" borderId="10" applyNumberFormat="0" applyAlignment="0">
      <alignment horizontal="left" wrapText="1"/>
    </xf>
    <xf numFmtId="3" fontId="215" fillId="0" borderId="8" applyNumberFormat="0" applyAlignment="0">
      <alignment horizontal="center" vertical="center"/>
    </xf>
    <xf numFmtId="0" fontId="217" fillId="0" borderId="52" applyNumberFormat="0" applyBorder="0" applyAlignment="0">
      <alignment vertical="center"/>
    </xf>
    <xf numFmtId="0" fontId="218" fillId="0" borderId="53" applyNumberFormat="0" applyFill="0" applyAlignment="0" applyProtection="0"/>
    <xf numFmtId="0" fontId="154" fillId="0" borderId="54" applyNumberFormat="0" applyAlignment="0">
      <alignment horizontal="center"/>
    </xf>
    <xf numFmtId="0" fontId="219" fillId="0" borderId="55">
      <alignment horizontal="center"/>
    </xf>
    <xf numFmtId="173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4" fillId="0" borderId="0" applyFont="0" applyFill="0" applyBorder="0" applyAlignment="0" applyProtection="0"/>
    <xf numFmtId="177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20" fillId="0" borderId="0"/>
    <xf numFmtId="0" fontId="220" fillId="0" borderId="0" applyProtection="0"/>
    <xf numFmtId="0" fontId="158" fillId="0" borderId="0"/>
    <xf numFmtId="0" fontId="221" fillId="0" borderId="0"/>
    <xf numFmtId="0" fontId="158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2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20" fillId="0" borderId="0"/>
    <xf numFmtId="0" fontId="220" fillId="0" borderId="0" applyProtection="0"/>
    <xf numFmtId="0" fontId="158" fillId="0" borderId="0"/>
    <xf numFmtId="0" fontId="221" fillId="0" borderId="0"/>
    <xf numFmtId="0" fontId="158" fillId="0" borderId="0"/>
    <xf numFmtId="0" fontId="223" fillId="0" borderId="57" applyFill="0" applyBorder="0" applyAlignment="0">
      <alignment horizontal="center"/>
    </xf>
    <xf numFmtId="5" fontId="224" fillId="48" borderId="23">
      <alignment vertical="top"/>
    </xf>
    <xf numFmtId="5" fontId="224" fillId="48" borderId="23">
      <alignment vertical="top"/>
    </xf>
    <xf numFmtId="287" fontId="224" fillId="48" borderId="23">
      <alignment vertical="top"/>
    </xf>
    <xf numFmtId="0" fontId="225" fillId="49" borderId="28">
      <alignment horizontal="left" vertical="center"/>
    </xf>
    <xf numFmtId="0" fontId="225" fillId="49" borderId="28">
      <alignment horizontal="left" vertical="center"/>
    </xf>
    <xf numFmtId="6" fontId="226" fillId="50" borderId="23"/>
    <xf numFmtId="6" fontId="226" fillId="50" borderId="23"/>
    <xf numFmtId="328" fontId="226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7" fillId="0" borderId="23">
      <alignment horizontal="left" vertical="top"/>
    </xf>
    <xf numFmtId="0" fontId="228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9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30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3" fillId="0" borderId="58" applyNumberFormat="0" applyFont="0" applyAlignment="0">
      <alignment horizontal="center"/>
    </xf>
    <xf numFmtId="0" fontId="234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3" fontId="27" fillId="0" borderId="0" applyFont="0" applyFill="0" applyBorder="0" applyAlignment="0" applyProtection="0"/>
    <xf numFmtId="42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0" fontId="235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101" fillId="0" borderId="0">
      <alignment vertical="center"/>
    </xf>
    <xf numFmtId="40" fontId="237" fillId="0" borderId="0" applyFont="0" applyFill="0" applyBorder="0" applyAlignment="0" applyProtection="0"/>
    <xf numFmtId="38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9" fontId="238" fillId="0" borderId="0" applyBorder="0" applyAlignment="0" applyProtection="0"/>
    <xf numFmtId="0" fontId="239" fillId="0" borderId="0"/>
    <xf numFmtId="0" fontId="240" fillId="0" borderId="19"/>
    <xf numFmtId="185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177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61" fillId="0" borderId="0"/>
    <xf numFmtId="0" fontId="161" fillId="0" borderId="0"/>
    <xf numFmtId="0" fontId="241" fillId="0" borderId="0"/>
    <xf numFmtId="0" fontId="52" fillId="0" borderId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2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5" fontId="24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7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99" fillId="52" borderId="60" xfId="1" applyNumberFormat="1" applyFont="1" applyFill="1" applyBorder="1" applyAlignment="1">
      <alignment horizontal="center" vertical="center" wrapText="1"/>
    </xf>
    <xf numFmtId="240" fontId="54" fillId="52" borderId="60" xfId="4262" applyNumberFormat="1" applyFont="1" applyFill="1" applyBorder="1" applyAlignment="1">
      <alignment horizontal="right" vertical="center" wrapText="1"/>
    </xf>
    <xf numFmtId="0" fontId="244" fillId="0" borderId="0" xfId="0" applyFont="1"/>
    <xf numFmtId="0" fontId="244" fillId="0" borderId="60" xfId="0" applyFont="1" applyBorder="1" applyAlignment="1">
      <alignment horizontal="center" vertical="center" wrapText="1"/>
    </xf>
    <xf numFmtId="0" fontId="244" fillId="0" borderId="60" xfId="0" applyFont="1" applyBorder="1" applyAlignment="1">
      <alignment vertical="center" wrapText="1"/>
    </xf>
    <xf numFmtId="0" fontId="243" fillId="2" borderId="60" xfId="0" applyFont="1" applyFill="1" applyBorder="1" applyAlignment="1">
      <alignment horizontal="center" vertical="center" wrapText="1"/>
    </xf>
    <xf numFmtId="0" fontId="243" fillId="2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67" fontId="101" fillId="52" borderId="60" xfId="4262" applyNumberFormat="1" applyFont="1" applyFill="1" applyBorder="1" applyAlignment="1">
      <alignment horizontal="center" vertical="center"/>
    </xf>
    <xf numFmtId="240" fontId="244" fillId="52" borderId="60" xfId="4262" applyNumberFormat="1" applyFont="1" applyFill="1" applyBorder="1" applyAlignment="1">
      <alignment horizontal="right" vertical="center" wrapText="1"/>
    </xf>
    <xf numFmtId="0" fontId="244" fillId="0" borderId="60" xfId="0" applyFont="1" applyBorder="1" applyAlignment="1">
      <alignment horizontal="right" vertical="center" wrapText="1"/>
    </xf>
    <xf numFmtId="0" fontId="244" fillId="52" borderId="60" xfId="0" applyFont="1" applyFill="1" applyBorder="1" applyAlignment="1">
      <alignment horizontal="center" vertical="center" wrapText="1"/>
    </xf>
    <xf numFmtId="240" fontId="244" fillId="52" borderId="60" xfId="4262" applyNumberFormat="1" applyFont="1" applyFill="1" applyBorder="1" applyAlignment="1">
      <alignment horizontal="center" vertical="center" wrapText="1"/>
    </xf>
    <xf numFmtId="240" fontId="244" fillId="0" borderId="60" xfId="4262" applyNumberFormat="1" applyFont="1" applyBorder="1" applyAlignment="1">
      <alignment horizontal="right" vertical="center" wrapText="1"/>
    </xf>
    <xf numFmtId="240" fontId="101" fillId="52" borderId="60" xfId="4262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167" fontId="101" fillId="52" borderId="60" xfId="4262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67" fontId="247" fillId="52" borderId="60" xfId="4262" applyNumberFormat="1" applyFont="1" applyFill="1" applyBorder="1" applyAlignment="1">
      <alignment horizontal="center" vertical="center"/>
    </xf>
    <xf numFmtId="0" fontId="243" fillId="0" borderId="0" xfId="0" applyFont="1"/>
    <xf numFmtId="0" fontId="243" fillId="2" borderId="60" xfId="0" applyFont="1" applyFill="1" applyBorder="1" applyAlignment="1">
      <alignment horizontal="right" vertical="center" wrapText="1"/>
    </xf>
    <xf numFmtId="0" fontId="244" fillId="0" borderId="60" xfId="0" applyFont="1" applyFill="1" applyBorder="1" applyAlignment="1">
      <alignment horizontal="center" vertical="center" wrapText="1"/>
    </xf>
    <xf numFmtId="0" fontId="244" fillId="0" borderId="60" xfId="0" applyFont="1" applyFill="1" applyBorder="1" applyAlignment="1">
      <alignment vertical="center" wrapText="1"/>
    </xf>
    <xf numFmtId="0" fontId="244" fillId="0" borderId="60" xfId="0" applyFont="1" applyBorder="1" applyAlignment="1">
      <alignment vertical="center"/>
    </xf>
    <xf numFmtId="0" fontId="244" fillId="52" borderId="60" xfId="0" applyFont="1" applyFill="1" applyBorder="1" applyAlignment="1">
      <alignment horizontal="right" vertical="center" wrapText="1"/>
    </xf>
    <xf numFmtId="167" fontId="246" fillId="52" borderId="66" xfId="1653" applyNumberFormat="1" applyFont="1" applyFill="1" applyBorder="1" applyAlignment="1">
      <alignment horizontal="center" vertical="center"/>
    </xf>
    <xf numFmtId="167" fontId="244" fillId="52" borderId="60" xfId="0" applyNumberFormat="1" applyFont="1" applyFill="1" applyBorder="1" applyAlignment="1">
      <alignment horizontal="right" vertical="center" wrapText="1"/>
    </xf>
    <xf numFmtId="0" fontId="244" fillId="52" borderId="60" xfId="0" applyFont="1" applyFill="1" applyBorder="1" applyAlignment="1">
      <alignment vertical="center" wrapText="1"/>
    </xf>
    <xf numFmtId="0" fontId="244" fillId="52" borderId="0" xfId="0" applyFont="1" applyFill="1"/>
    <xf numFmtId="0" fontId="246" fillId="52" borderId="60" xfId="2" applyFont="1" applyFill="1" applyBorder="1" applyAlignment="1">
      <alignment horizontal="center" vertical="center" wrapText="1"/>
    </xf>
    <xf numFmtId="0" fontId="248" fillId="0" borderId="0" xfId="0" applyFont="1"/>
    <xf numFmtId="0" fontId="249" fillId="0" borderId="0" xfId="0" applyFont="1"/>
    <xf numFmtId="1" fontId="54" fillId="52" borderId="60" xfId="4263" applyNumberFormat="1" applyFont="1" applyFill="1" applyBorder="1" applyAlignment="1">
      <alignment horizontal="center" vertical="center"/>
    </xf>
    <xf numFmtId="167" fontId="54" fillId="52" borderId="60" xfId="4263" applyNumberFormat="1" applyFont="1" applyFill="1" applyBorder="1" applyAlignment="1">
      <alignment horizontal="left" vertical="center" wrapText="1"/>
    </xf>
    <xf numFmtId="0" fontId="251" fillId="52" borderId="1" xfId="0" applyFont="1" applyFill="1" applyBorder="1" applyAlignment="1">
      <alignment horizontal="center" vertical="center" wrapText="1"/>
    </xf>
    <xf numFmtId="0" fontId="251" fillId="52" borderId="60" xfId="0" applyFont="1" applyFill="1" applyBorder="1" applyAlignment="1">
      <alignment vertical="center" wrapText="1"/>
    </xf>
    <xf numFmtId="240" fontId="251" fillId="52" borderId="60" xfId="0" applyNumberFormat="1" applyFont="1" applyFill="1" applyBorder="1" applyAlignment="1">
      <alignment horizontal="right" vertical="center" wrapText="1"/>
    </xf>
    <xf numFmtId="240" fontId="251" fillId="52" borderId="60" xfId="0" applyNumberFormat="1" applyFont="1" applyFill="1" applyBorder="1" applyAlignment="1">
      <alignment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240" fontId="54" fillId="52" borderId="60" xfId="4262" applyNumberFormat="1" applyFont="1" applyFill="1" applyBorder="1" applyAlignment="1">
      <alignment vertical="center" wrapText="1"/>
    </xf>
    <xf numFmtId="240" fontId="251" fillId="52" borderId="60" xfId="4262" applyNumberFormat="1" applyFont="1" applyFill="1" applyBorder="1" applyAlignment="1">
      <alignment horizontal="right" vertical="center" wrapText="1"/>
    </xf>
    <xf numFmtId="0" fontId="251" fillId="52" borderId="60" xfId="0" quotePrefix="1" applyFont="1" applyFill="1" applyBorder="1" applyAlignment="1">
      <alignment horizontal="center" vertical="center" wrapText="1"/>
    </xf>
    <xf numFmtId="240" fontId="251" fillId="52" borderId="60" xfId="4262" applyNumberFormat="1" applyFont="1" applyFill="1" applyBorder="1" applyAlignment="1">
      <alignment vertical="center" wrapText="1"/>
    </xf>
    <xf numFmtId="0" fontId="253" fillId="52" borderId="60" xfId="0" applyFont="1" applyFill="1" applyBorder="1" applyAlignment="1">
      <alignment horizontal="center" vertical="center" wrapText="1"/>
    </xf>
    <xf numFmtId="0" fontId="253" fillId="52" borderId="60" xfId="0" applyFont="1" applyFill="1" applyBorder="1" applyAlignment="1">
      <alignment vertical="center" wrapText="1"/>
    </xf>
    <xf numFmtId="240" fontId="253" fillId="52" borderId="60" xfId="4262" applyNumberFormat="1" applyFont="1" applyFill="1" applyBorder="1" applyAlignment="1">
      <alignment horizontal="right" vertical="center" wrapText="1"/>
    </xf>
    <xf numFmtId="240" fontId="253" fillId="52" borderId="60" xfId="4262" applyNumberFormat="1" applyFont="1" applyFill="1" applyBorder="1" applyAlignment="1">
      <alignment vertical="center" wrapText="1"/>
    </xf>
    <xf numFmtId="0" fontId="253" fillId="52" borderId="60" xfId="0" quotePrefix="1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right" vertical="center" wrapText="1"/>
    </xf>
    <xf numFmtId="0" fontId="251" fillId="52" borderId="60" xfId="0" applyFont="1" applyFill="1" applyBorder="1" applyAlignment="1">
      <alignment horizontal="right" vertical="center" wrapText="1"/>
    </xf>
    <xf numFmtId="240" fontId="251" fillId="52" borderId="60" xfId="4262" applyNumberFormat="1" applyFont="1" applyFill="1" applyBorder="1" applyAlignment="1">
      <alignment horizontal="center" vertical="center" wrapText="1"/>
    </xf>
    <xf numFmtId="240" fontId="251" fillId="52" borderId="60" xfId="4262" quotePrefix="1" applyNumberFormat="1" applyFont="1" applyFill="1" applyBorder="1" applyAlignment="1">
      <alignment horizontal="right" vertical="center" wrapText="1"/>
    </xf>
    <xf numFmtId="0" fontId="54" fillId="52" borderId="7" xfId="0" applyFont="1" applyFill="1" applyBorder="1" applyAlignment="1">
      <alignment vertical="center" wrapText="1"/>
    </xf>
    <xf numFmtId="240" fontId="54" fillId="52" borderId="60" xfId="4262" applyNumberFormat="1" applyFont="1" applyFill="1" applyBorder="1" applyAlignment="1">
      <alignment horizontal="left" vertical="center" wrapText="1"/>
    </xf>
    <xf numFmtId="240" fontId="54" fillId="52" borderId="60" xfId="4262" applyNumberFormat="1" applyFont="1" applyFill="1" applyBorder="1" applyAlignment="1">
      <alignment horizontal="center" vertical="center" wrapText="1"/>
    </xf>
    <xf numFmtId="240" fontId="54" fillId="52" borderId="60" xfId="0" applyNumberFormat="1" applyFont="1" applyFill="1" applyBorder="1" applyAlignment="1">
      <alignment horizontal="righ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54" fillId="52" borderId="0" xfId="4262" applyNumberFormat="1" applyFont="1" applyFill="1"/>
    <xf numFmtId="240" fontId="251" fillId="52" borderId="0" xfId="4262" applyNumberFormat="1" applyFont="1" applyFill="1"/>
    <xf numFmtId="0" fontId="54" fillId="52" borderId="0" xfId="0" applyFont="1" applyFill="1"/>
    <xf numFmtId="240" fontId="54" fillId="52" borderId="60" xfId="4262" quotePrefix="1" applyNumberFormat="1" applyFont="1" applyFill="1" applyBorder="1" applyAlignment="1">
      <alignment vertical="center" wrapText="1"/>
    </xf>
    <xf numFmtId="0" fontId="254" fillId="0" borderId="0" xfId="0" applyFont="1"/>
    <xf numFmtId="0" fontId="255" fillId="0" borderId="0" xfId="0" applyFont="1"/>
    <xf numFmtId="0" fontId="251" fillId="52" borderId="60" xfId="0" applyFont="1" applyFill="1" applyBorder="1" applyAlignment="1">
      <alignment horizontal="center" vertical="center" wrapText="1"/>
    </xf>
    <xf numFmtId="0" fontId="251" fillId="52" borderId="60" xfId="0" applyFont="1" applyFill="1" applyBorder="1" applyAlignment="1">
      <alignment horizontal="center" vertical="center" wrapText="1"/>
    </xf>
    <xf numFmtId="0" fontId="251" fillId="52" borderId="0" xfId="0" applyFont="1" applyFill="1"/>
    <xf numFmtId="0" fontId="54" fillId="52" borderId="62" xfId="0" applyFont="1" applyFill="1" applyBorder="1" applyAlignment="1">
      <alignment horizontal="center" vertical="center" wrapText="1"/>
    </xf>
    <xf numFmtId="0" fontId="54" fillId="52" borderId="0" xfId="0" applyFont="1" applyFill="1" applyAlignment="1">
      <alignment horizontal="center"/>
    </xf>
    <xf numFmtId="0" fontId="54" fillId="52" borderId="60" xfId="0" quotePrefix="1" applyFont="1" applyFill="1" applyBorder="1" applyAlignment="1">
      <alignment vertical="center" wrapText="1"/>
    </xf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vertical="center" wrapText="1"/>
    </xf>
    <xf numFmtId="240" fontId="250" fillId="52" borderId="60" xfId="4262" applyNumberFormat="1" applyFont="1" applyFill="1" applyBorder="1" applyAlignment="1">
      <alignment horizontal="right" vertical="center" wrapText="1"/>
    </xf>
    <xf numFmtId="0" fontId="250" fillId="52" borderId="60" xfId="0" quotePrefix="1" applyFont="1" applyFill="1" applyBorder="1" applyAlignment="1">
      <alignment vertical="center" wrapText="1"/>
    </xf>
    <xf numFmtId="0" fontId="251" fillId="52" borderId="30" xfId="0" applyFont="1" applyFill="1" applyBorder="1" applyAlignment="1">
      <alignment horizontal="center" vertical="center" wrapText="1"/>
    </xf>
    <xf numFmtId="0" fontId="251" fillId="52" borderId="30" xfId="0" applyFont="1" applyFill="1" applyBorder="1" applyAlignment="1">
      <alignment vertical="center" wrapText="1"/>
    </xf>
    <xf numFmtId="240" fontId="251" fillId="52" borderId="30" xfId="4262" applyNumberFormat="1" applyFont="1" applyFill="1" applyBorder="1" applyAlignment="1">
      <alignment horizontal="right" vertical="center" wrapText="1"/>
    </xf>
    <xf numFmtId="0" fontId="54" fillId="52" borderId="10" xfId="0" applyFont="1" applyFill="1" applyBorder="1" applyAlignment="1">
      <alignment horizontal="center" vertical="center" wrapText="1"/>
    </xf>
    <xf numFmtId="0" fontId="54" fillId="52" borderId="10" xfId="0" applyFont="1" applyFill="1" applyBorder="1" applyAlignment="1">
      <alignment vertical="center" wrapText="1"/>
    </xf>
    <xf numFmtId="240" fontId="54" fillId="52" borderId="10" xfId="4262" applyNumberFormat="1" applyFont="1" applyFill="1" applyBorder="1" applyAlignment="1">
      <alignment horizontal="right" vertical="center" wrapText="1"/>
    </xf>
    <xf numFmtId="0" fontId="54" fillId="52" borderId="10" xfId="0" quotePrefix="1" applyFont="1" applyFill="1" applyBorder="1" applyAlignment="1">
      <alignment horizontal="center" vertical="center" wrapText="1"/>
    </xf>
    <xf numFmtId="0" fontId="54" fillId="52" borderId="11" xfId="0" applyFont="1" applyFill="1" applyBorder="1" applyAlignment="1">
      <alignment horizontal="center" vertical="center" wrapText="1"/>
    </xf>
    <xf numFmtId="0" fontId="54" fillId="52" borderId="11" xfId="0" applyFont="1" applyFill="1" applyBorder="1" applyAlignment="1">
      <alignment vertical="center" wrapText="1"/>
    </xf>
    <xf numFmtId="240" fontId="54" fillId="52" borderId="11" xfId="426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3" fillId="0" borderId="0" xfId="0" applyFont="1" applyAlignment="1">
      <alignment horizontal="center"/>
    </xf>
    <xf numFmtId="0" fontId="244" fillId="0" borderId="2" xfId="0" applyFont="1" applyBorder="1" applyAlignment="1">
      <alignment horizontal="right"/>
    </xf>
    <xf numFmtId="0" fontId="245" fillId="0" borderId="0" xfId="0" applyFont="1" applyAlignment="1">
      <alignment horizontal="center"/>
    </xf>
    <xf numFmtId="0" fontId="244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Border="1"/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251" fillId="52" borderId="60" xfId="0" applyFont="1" applyFill="1" applyBorder="1" applyAlignment="1">
      <alignment horizontal="center" vertical="center" wrapText="1"/>
    </xf>
    <xf numFmtId="0" fontId="23" fillId="52" borderId="0" xfId="0" applyFont="1" applyFill="1" applyAlignment="1">
      <alignment horizontal="right" vertical="center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 vertical="center"/>
    </xf>
    <xf numFmtId="0" fontId="14" fillId="52" borderId="0" xfId="0" applyFont="1" applyFill="1" applyAlignment="1">
      <alignment horizontal="center" vertical="center" wrapText="1"/>
    </xf>
    <xf numFmtId="0" fontId="23" fillId="52" borderId="0" xfId="0" applyFont="1" applyFill="1" applyAlignment="1">
      <alignment horizontal="center" vertical="center" wrapText="1"/>
    </xf>
    <xf numFmtId="0" fontId="23" fillId="52" borderId="0" xfId="0" applyFont="1" applyFill="1" applyAlignment="1">
      <alignment horizontal="right"/>
    </xf>
    <xf numFmtId="0" fontId="14" fillId="52" borderId="0" xfId="0" applyFont="1" applyFill="1" applyAlignment="1">
      <alignment horizontal="center"/>
    </xf>
    <xf numFmtId="0" fontId="251" fillId="52" borderId="3" xfId="0" applyFont="1" applyFill="1" applyBorder="1" applyAlignment="1">
      <alignment horizontal="center" vertical="center" wrapText="1"/>
    </xf>
    <xf numFmtId="0" fontId="251" fillId="52" borderId="5" xfId="0" applyFont="1" applyFill="1" applyBorder="1" applyAlignment="1">
      <alignment horizontal="center" vertical="center" wrapText="1"/>
    </xf>
    <xf numFmtId="0" fontId="251" fillId="52" borderId="63" xfId="0" applyFont="1" applyFill="1" applyBorder="1" applyAlignment="1">
      <alignment horizontal="center" vertical="center" wrapText="1"/>
    </xf>
    <xf numFmtId="0" fontId="251" fillId="52" borderId="65" xfId="0" applyFont="1" applyFill="1" applyBorder="1" applyAlignment="1">
      <alignment horizontal="center" vertical="center" wrapText="1"/>
    </xf>
    <xf numFmtId="0" fontId="251" fillId="52" borderId="64" xfId="0" applyFont="1" applyFill="1" applyBorder="1" applyAlignment="1">
      <alignment horizontal="center" vertical="center" wrapText="1"/>
    </xf>
    <xf numFmtId="0" fontId="251" fillId="52" borderId="4" xfId="0" applyFont="1" applyFill="1" applyBorder="1" applyAlignment="1">
      <alignment horizontal="center" vertical="center" wrapText="1"/>
    </xf>
    <xf numFmtId="0" fontId="251" fillId="52" borderId="6" xfId="0" applyFont="1" applyFill="1" applyBorder="1" applyAlignment="1">
      <alignment horizontal="center" vertical="center" wrapText="1"/>
    </xf>
    <xf numFmtId="0" fontId="251" fillId="52" borderId="8" xfId="0" applyFont="1" applyFill="1" applyBorder="1" applyAlignment="1">
      <alignment horizontal="center" vertical="center" wrapText="1"/>
    </xf>
    <xf numFmtId="0" fontId="251" fillId="5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264">
    <cellStyle name="_x0001_" xfId="3"/>
    <cellStyle name="          &#10;&#10;shell=progman.exe&#10;&#10;m" xfId="4"/>
    <cellStyle name="          _x000d_&#10;shell=progman.exe_x000d_&#10;m" xfId="5"/>
    <cellStyle name="          _x005f_x000d__x005f_x000a_shell=progman.exe_x005f_x000d__x005f_x000a_m" xfId="6"/>
    <cellStyle name="&#10;&#10;JournalTemplate=C:\COMFO\CTALK\JOURSTD.TPL&#10;&#10;LbStateAddress=3 3 0 251 1 89 2 311&#10;&#10;LbStateJou" xfId="7"/>
    <cellStyle name="_x000d_&#10;JournalTemplate=C:\COMFO\CTALK\JOURSTD.TPL_x000d_&#10;LbStateAddress=3 3 0 251 1 89 2 311_x000d_&#10;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&#10;_x0007__x0001__x0001_" xfId="25"/>
    <cellStyle name="?_x001d_??%U©÷u&amp;H©÷9_x0008_? s&#10;_x0007__x0001__x0001_ 10" xfId="26"/>
    <cellStyle name="?_x001d_??%U©÷u&amp;H©÷9_x0008_? s&#10;_x0007__x0001__x0001_ 11" xfId="27"/>
    <cellStyle name="?_x001d_??%U©÷u&amp;H©÷9_x0008_? s&#10;_x0007__x0001__x0001_ 12" xfId="28"/>
    <cellStyle name="?_x001d_??%U©÷u&amp;H©÷9_x0008_? s&#10;_x0007__x0001__x0001_ 13" xfId="29"/>
    <cellStyle name="?_x001d_??%U©÷u&amp;H©÷9_x0008_? s&#10;_x0007__x0001__x0001_ 14" xfId="30"/>
    <cellStyle name="?_x001d_??%U©÷u&amp;H©÷9_x0008_? s&#10;_x0007__x0001__x0001_ 15" xfId="31"/>
    <cellStyle name="?_x001d_??%U©÷u&amp;H©÷9_x0008_? s&#10;_x0007__x0001__x0001_ 2" xfId="32"/>
    <cellStyle name="?_x001d_??%U©÷u&amp;H©÷9_x0008_? s&#10;_x0007__x0001__x0001_ 3" xfId="33"/>
    <cellStyle name="?_x001d_??%U©÷u&amp;H©÷9_x0008_? s&#10;_x0007__x0001__x0001_ 4" xfId="34"/>
    <cellStyle name="?_x001d_??%U©÷u&amp;H©÷9_x0008_? s&#10;_x0007__x0001__x0001_ 5" xfId="35"/>
    <cellStyle name="?_x001d_??%U©÷u&amp;H©÷9_x0008_? s&#10;_x0007__x0001__x0001_ 6" xfId="36"/>
    <cellStyle name="?_x001d_??%U©÷u&amp;H©÷9_x0008_? s&#10;_x0007__x0001__x0001_ 7" xfId="37"/>
    <cellStyle name="?_x001d_??%U©÷u&amp;H©÷9_x0008_? s&#10;_x0007__x0001__x0001_ 8" xfId="38"/>
    <cellStyle name="?_x001d_??%U©÷u&amp;H©÷9_x0008_? s&#10;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&#10;_x0007__x0001__x0001_" xfId="53"/>
    <cellStyle name="?ðÇ%U?&amp;H?_x0008_?s&#10;_x0007__x0001__x0001_ 10" xfId="54"/>
    <cellStyle name="?ðÇ%U?&amp;H?_x0008_?s&#10;_x0007__x0001__x0001_ 11" xfId="55"/>
    <cellStyle name="?ðÇ%U?&amp;H?_x0008_?s&#10;_x0007__x0001__x0001_ 12" xfId="56"/>
    <cellStyle name="?ðÇ%U?&amp;H?_x0008_?s&#10;_x0007__x0001__x0001_ 13" xfId="57"/>
    <cellStyle name="?ðÇ%U?&amp;H?_x0008_?s&#10;_x0007__x0001__x0001_ 14" xfId="58"/>
    <cellStyle name="?ðÇ%U?&amp;H?_x0008_?s&#10;_x0007__x0001__x0001_ 15" xfId="59"/>
    <cellStyle name="?ðÇ%U?&amp;H?_x0008_?s&#10;_x0007__x0001__x0001_ 2" xfId="60"/>
    <cellStyle name="?ðÇ%U?&amp;H?_x0008_?s&#10;_x0007__x0001__x0001_ 3" xfId="61"/>
    <cellStyle name="?ðÇ%U?&amp;H?_x0008_?s&#10;_x0007__x0001__x0001_ 4" xfId="62"/>
    <cellStyle name="?ðÇ%U?&amp;H?_x0008_?s&#10;_x0007__x0001__x0001_ 5" xfId="63"/>
    <cellStyle name="?ðÇ%U?&amp;H?_x0008_?s&#10;_x0007__x0001__x0001_ 6" xfId="64"/>
    <cellStyle name="?ðÇ%U?&amp;H?_x0008_?s&#10;_x0007__x0001__x0001_ 7" xfId="65"/>
    <cellStyle name="?ðÇ%U?&amp;H?_x0008_?s&#10;_x0007__x0001__x0001_ 8" xfId="66"/>
    <cellStyle name="?ðÇ%U?&amp;H?_x0008_?s&#10;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&#10;&#10;NA&#10;&#10;" xfId="1139"/>
    <cellStyle name="0,0_x000d_&#10;NA_x000d_&#10;" xfId="1140"/>
    <cellStyle name="0,0_x000d_&#10;NA_x000d_&#10; 2" xfId="1141"/>
    <cellStyle name="0,0_x000d_&#10;NA_x000d_&#10;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2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3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Hyperlink_Nhu%20cau%20KH%202010%20%28ODA%29(1) 2" xfId="2378"/>
    <cellStyle name="i phÝ kh¸c_B¶ng 2" xfId="2379"/>
    <cellStyle name="I.3" xfId="2380"/>
    <cellStyle name="i·0" xfId="2381"/>
    <cellStyle name="i·0 2" xfId="2382"/>
    <cellStyle name="ï-¾È»ê_BiÓu TB" xfId="2383"/>
    <cellStyle name="Input [yellow]" xfId="2384"/>
    <cellStyle name="Input [yellow] 10" xfId="2385"/>
    <cellStyle name="Input [yellow] 11" xfId="2386"/>
    <cellStyle name="Input [yellow] 12" xfId="2387"/>
    <cellStyle name="Input [yellow] 13" xfId="2388"/>
    <cellStyle name="Input [yellow] 14" xfId="2389"/>
    <cellStyle name="Input [yellow] 15" xfId="2390"/>
    <cellStyle name="Input [yellow] 16" xfId="2391"/>
    <cellStyle name="Input [yellow] 2" xfId="2392"/>
    <cellStyle name="Input [yellow] 2 2" xfId="2393"/>
    <cellStyle name="Input [yellow] 3" xfId="2394"/>
    <cellStyle name="Input [yellow] 4" xfId="2395"/>
    <cellStyle name="Input [yellow] 5" xfId="2396"/>
    <cellStyle name="Input [yellow] 6" xfId="2397"/>
    <cellStyle name="Input [yellow] 7" xfId="2398"/>
    <cellStyle name="Input [yellow] 8" xfId="2399"/>
    <cellStyle name="Input [yellow] 9" xfId="2400"/>
    <cellStyle name="Input [yellow]_KH TPCP 2016-2020 (tong hop)" xfId="2401"/>
    <cellStyle name="Input 2" xfId="2402"/>
    <cellStyle name="Input 3" xfId="2403"/>
    <cellStyle name="Input 4" xfId="2404"/>
    <cellStyle name="Input 5" xfId="2405"/>
    <cellStyle name="Input 6" xfId="2406"/>
    <cellStyle name="Input 7" xfId="2407"/>
    <cellStyle name="k_TONG HOP KINH PHI" xfId="2408"/>
    <cellStyle name="k_TONG HOP KINH PHI_!1 1 bao cao giao KH ve HTCMT vung TNB   12-12-2011" xfId="2409"/>
    <cellStyle name="k_TONG HOP KINH PHI_Bieu4HTMT" xfId="2410"/>
    <cellStyle name="k_TONG HOP KINH PHI_Bieu4HTMT_!1 1 bao cao giao KH ve HTCMT vung TNB   12-12-2011" xfId="2411"/>
    <cellStyle name="k_TONG HOP KINH PHI_Bieu4HTMT_KH TPCP vung TNB (03-1-2012)" xfId="2412"/>
    <cellStyle name="k_TONG HOP KINH PHI_KH TPCP vung TNB (03-1-2012)" xfId="2413"/>
    <cellStyle name="k_ÿÿÿÿÿ" xfId="2414"/>
    <cellStyle name="k_ÿÿÿÿÿ_!1 1 bao cao giao KH ve HTCMT vung TNB   12-12-2011" xfId="2415"/>
    <cellStyle name="k_ÿÿÿÿÿ_1" xfId="2416"/>
    <cellStyle name="k_ÿÿÿÿÿ_2" xfId="2417"/>
    <cellStyle name="k_ÿÿÿÿÿ_2_!1 1 bao cao giao KH ve HTCMT vung TNB   12-12-2011" xfId="2418"/>
    <cellStyle name="k_ÿÿÿÿÿ_2_Bieu4HTMT" xfId="2419"/>
    <cellStyle name="k_ÿÿÿÿÿ_2_Bieu4HTMT_!1 1 bao cao giao KH ve HTCMT vung TNB   12-12-2011" xfId="2420"/>
    <cellStyle name="k_ÿÿÿÿÿ_2_Bieu4HTMT_KH TPCP vung TNB (03-1-2012)" xfId="2421"/>
    <cellStyle name="k_ÿÿÿÿÿ_2_KH TPCP vung TNB (03-1-2012)" xfId="2422"/>
    <cellStyle name="k_ÿÿÿÿÿ_Bieu4HTMT" xfId="2423"/>
    <cellStyle name="k_ÿÿÿÿÿ_Bieu4HTMT_!1 1 bao cao giao KH ve HTCMT vung TNB   12-12-2011" xfId="2424"/>
    <cellStyle name="k_ÿÿÿÿÿ_Bieu4HTMT_KH TPCP vung TNB (03-1-2012)" xfId="2425"/>
    <cellStyle name="k_ÿÿÿÿÿ_KH TPCP vung TNB (03-1-2012)" xfId="2426"/>
    <cellStyle name="kh¸c_Bang Chi tieu" xfId="2427"/>
    <cellStyle name="khanh" xfId="2428"/>
    <cellStyle name="khung" xfId="2429"/>
    <cellStyle name="Ledger 17 x 11 in" xfId="2430"/>
    <cellStyle name="left" xfId="2431"/>
    <cellStyle name="Line" xfId="2432"/>
    <cellStyle name="Link Currency (0)" xfId="2433"/>
    <cellStyle name="Link Currency (0) 10" xfId="2434"/>
    <cellStyle name="Link Currency (0) 11" xfId="2435"/>
    <cellStyle name="Link Currency (0) 12" xfId="2436"/>
    <cellStyle name="Link Currency (0) 13" xfId="2437"/>
    <cellStyle name="Link Currency (0) 14" xfId="2438"/>
    <cellStyle name="Link Currency (0) 15" xfId="2439"/>
    <cellStyle name="Link Currency (0) 16" xfId="2440"/>
    <cellStyle name="Link Currency (0) 2" xfId="2441"/>
    <cellStyle name="Link Currency (0) 3" xfId="2442"/>
    <cellStyle name="Link Currency (0) 4" xfId="2443"/>
    <cellStyle name="Link Currency (0) 5" xfId="2444"/>
    <cellStyle name="Link Currency (0) 6" xfId="2445"/>
    <cellStyle name="Link Currency (0) 7" xfId="2446"/>
    <cellStyle name="Link Currency (0) 8" xfId="2447"/>
    <cellStyle name="Link Currency (0) 9" xfId="2448"/>
    <cellStyle name="Link Currency (2)" xfId="2449"/>
    <cellStyle name="Link Currency (2) 10" xfId="2450"/>
    <cellStyle name="Link Currency (2) 11" xfId="2451"/>
    <cellStyle name="Link Currency (2) 12" xfId="2452"/>
    <cellStyle name="Link Currency (2) 13" xfId="2453"/>
    <cellStyle name="Link Currency (2) 14" xfId="2454"/>
    <cellStyle name="Link Currency (2) 15" xfId="2455"/>
    <cellStyle name="Link Currency (2) 16" xfId="2456"/>
    <cellStyle name="Link Currency (2) 2" xfId="2457"/>
    <cellStyle name="Link Currency (2) 3" xfId="2458"/>
    <cellStyle name="Link Currency (2) 4" xfId="2459"/>
    <cellStyle name="Link Currency (2) 5" xfId="2460"/>
    <cellStyle name="Link Currency (2) 6" xfId="2461"/>
    <cellStyle name="Link Currency (2) 7" xfId="2462"/>
    <cellStyle name="Link Currency (2) 8" xfId="2463"/>
    <cellStyle name="Link Currency (2) 9" xfId="2464"/>
    <cellStyle name="Link Units (0)" xfId="2465"/>
    <cellStyle name="Link Units (0) 10" xfId="2466"/>
    <cellStyle name="Link Units (0) 11" xfId="2467"/>
    <cellStyle name="Link Units (0) 12" xfId="2468"/>
    <cellStyle name="Link Units (0) 13" xfId="2469"/>
    <cellStyle name="Link Units (0) 14" xfId="2470"/>
    <cellStyle name="Link Units (0) 15" xfId="2471"/>
    <cellStyle name="Link Units (0) 16" xfId="2472"/>
    <cellStyle name="Link Units (0) 2" xfId="2473"/>
    <cellStyle name="Link Units (0) 3" xfId="2474"/>
    <cellStyle name="Link Units (0) 4" xfId="2475"/>
    <cellStyle name="Link Units (0) 5" xfId="2476"/>
    <cellStyle name="Link Units (0) 6" xfId="2477"/>
    <cellStyle name="Link Units (0) 7" xfId="2478"/>
    <cellStyle name="Link Units (0) 8" xfId="2479"/>
    <cellStyle name="Link Units (0) 9" xfId="2480"/>
    <cellStyle name="Link Units (1)" xfId="2481"/>
    <cellStyle name="Link Units (1) 10" xfId="2482"/>
    <cellStyle name="Link Units (1) 11" xfId="2483"/>
    <cellStyle name="Link Units (1) 12" xfId="2484"/>
    <cellStyle name="Link Units (1) 13" xfId="2485"/>
    <cellStyle name="Link Units (1) 14" xfId="2486"/>
    <cellStyle name="Link Units (1) 15" xfId="2487"/>
    <cellStyle name="Link Units (1) 16" xfId="2488"/>
    <cellStyle name="Link Units (1) 2" xfId="2489"/>
    <cellStyle name="Link Units (1) 3" xfId="2490"/>
    <cellStyle name="Link Units (1) 4" xfId="2491"/>
    <cellStyle name="Link Units (1) 5" xfId="2492"/>
    <cellStyle name="Link Units (1) 6" xfId="2493"/>
    <cellStyle name="Link Units (1) 7" xfId="2494"/>
    <cellStyle name="Link Units (1) 8" xfId="2495"/>
    <cellStyle name="Link Units (1) 9" xfId="2496"/>
    <cellStyle name="Link Units (2)" xfId="2497"/>
    <cellStyle name="Link Units (2) 10" xfId="2498"/>
    <cellStyle name="Link Units (2) 11" xfId="2499"/>
    <cellStyle name="Link Units (2) 12" xfId="2500"/>
    <cellStyle name="Link Units (2) 13" xfId="2501"/>
    <cellStyle name="Link Units (2) 14" xfId="2502"/>
    <cellStyle name="Link Units (2) 15" xfId="2503"/>
    <cellStyle name="Link Units (2) 16" xfId="2504"/>
    <cellStyle name="Link Units (2) 2" xfId="2505"/>
    <cellStyle name="Link Units (2) 3" xfId="2506"/>
    <cellStyle name="Link Units (2) 4" xfId="2507"/>
    <cellStyle name="Link Units (2) 5" xfId="2508"/>
    <cellStyle name="Link Units (2) 6" xfId="2509"/>
    <cellStyle name="Link Units (2) 7" xfId="2510"/>
    <cellStyle name="Link Units (2) 8" xfId="2511"/>
    <cellStyle name="Link Units (2) 9" xfId="2512"/>
    <cellStyle name="Linked Cell 2" xfId="2513"/>
    <cellStyle name="Loai CBDT" xfId="2514"/>
    <cellStyle name="Loai CT" xfId="2515"/>
    <cellStyle name="Loai GD" xfId="2516"/>
    <cellStyle name="MAU" xfId="2517"/>
    <cellStyle name="MAU 2" xfId="2518"/>
    <cellStyle name="Millares [0]_Well Timing" xfId="2519"/>
    <cellStyle name="Millares_Well Timing" xfId="2520"/>
    <cellStyle name="Milliers [0]_      " xfId="2521"/>
    <cellStyle name="Milliers_      " xfId="2522"/>
    <cellStyle name="Model" xfId="2523"/>
    <cellStyle name="Model 2" xfId="2524"/>
    <cellStyle name="moi" xfId="2525"/>
    <cellStyle name="moi 2" xfId="2526"/>
    <cellStyle name="moi 3" xfId="2527"/>
    <cellStyle name="Moneda [0]_Well Timing" xfId="2528"/>
    <cellStyle name="Moneda_Well Timing" xfId="2529"/>
    <cellStyle name="Monétaire [0]_      " xfId="2530"/>
    <cellStyle name="Monétaire_      " xfId="2531"/>
    <cellStyle name="n" xfId="2532"/>
    <cellStyle name="Neutral 2" xfId="2533"/>
    <cellStyle name="New" xfId="2534"/>
    <cellStyle name="New Times Roman" xfId="2535"/>
    <cellStyle name="nga" xfId="2536"/>
    <cellStyle name="no dec" xfId="2537"/>
    <cellStyle name="no dec 2" xfId="2538"/>
    <cellStyle name="no dec 2 2" xfId="2539"/>
    <cellStyle name="ÑONVÒ" xfId="2540"/>
    <cellStyle name="ÑONVÒ 2" xfId="2541"/>
    <cellStyle name="Normal" xfId="0" builtinId="0"/>
    <cellStyle name="Normal - Style1" xfId="2542"/>
    <cellStyle name="Normal - Style1 2" xfId="2543"/>
    <cellStyle name="Normal - Style1 3" xfId="2544"/>
    <cellStyle name="Normal - Style1_KH TPCP 2016-2020 (tong hop)" xfId="2545"/>
    <cellStyle name="Normal - 유형1" xfId="2546"/>
    <cellStyle name="Normal 10" xfId="2547"/>
    <cellStyle name="Normal 10 2" xfId="2548"/>
    <cellStyle name="Normal 10 3" xfId="2549"/>
    <cellStyle name="Normal 10 3 2" xfId="2550"/>
    <cellStyle name="Normal 10 4" xfId="2551"/>
    <cellStyle name="Normal 10 5" xfId="2552"/>
    <cellStyle name="Normal 10 6" xfId="2553"/>
    <cellStyle name="Normal 10_05-12  KH trung han 2016-2020 - Liem Thinh edited" xfId="2554"/>
    <cellStyle name="Normal 11" xfId="2555"/>
    <cellStyle name="Normal 11 2" xfId="2556"/>
    <cellStyle name="Normal 11 2 2" xfId="2557"/>
    <cellStyle name="Normal 11 3" xfId="2558"/>
    <cellStyle name="Normal 11 3 2" xfId="2559"/>
    <cellStyle name="Normal 11 3 3" xfId="2560"/>
    <cellStyle name="Normal 11 3 4" xfId="2561"/>
    <cellStyle name="Normal 12" xfId="2562"/>
    <cellStyle name="Normal 12 2" xfId="2563"/>
    <cellStyle name="Normal 12 3" xfId="2564"/>
    <cellStyle name="Normal 13" xfId="2565"/>
    <cellStyle name="Normal 13 2" xfId="2566"/>
    <cellStyle name="Normal 14" xfId="2567"/>
    <cellStyle name="Normal 14 2" xfId="2568"/>
    <cellStyle name="Normal 14 3" xfId="2569"/>
    <cellStyle name="Normal 15" xfId="2570"/>
    <cellStyle name="Normal 15 2" xfId="2571"/>
    <cellStyle name="Normal 15 3" xfId="2572"/>
    <cellStyle name="Normal 16" xfId="2573"/>
    <cellStyle name="Normal 16 2" xfId="2574"/>
    <cellStyle name="Normal 16 2 2" xfId="2575"/>
    <cellStyle name="Normal 16 2 2 2" xfId="2576"/>
    <cellStyle name="Normal 16 2 3" xfId="2577"/>
    <cellStyle name="Normal 16 2 3 2" xfId="2578"/>
    <cellStyle name="Normal 16 2 4" xfId="2579"/>
    <cellStyle name="Normal 16 3" xfId="2580"/>
    <cellStyle name="Normal 16 4" xfId="2581"/>
    <cellStyle name="Normal 16 4 2" xfId="2582"/>
    <cellStyle name="Normal 16 5" xfId="2583"/>
    <cellStyle name="Normal 16 5 2" xfId="2584"/>
    <cellStyle name="Normal 17" xfId="2585"/>
    <cellStyle name="Normal 17 2" xfId="2586"/>
    <cellStyle name="Normal 17 3 2" xfId="2587"/>
    <cellStyle name="Normal 17 3 2 2" xfId="2588"/>
    <cellStyle name="Normal 17 3 2 2 2" xfId="2589"/>
    <cellStyle name="Normal 17 3 2 3" xfId="2590"/>
    <cellStyle name="Normal 17 3 2 3 2" xfId="2591"/>
    <cellStyle name="Normal 17 3 2 4" xfId="2592"/>
    <cellStyle name="Normal 18" xfId="2593"/>
    <cellStyle name="Normal 18 2" xfId="2594"/>
    <cellStyle name="Normal 18 2 2" xfId="2595"/>
    <cellStyle name="Normal 18 3" xfId="2596"/>
    <cellStyle name="Normal 18_05-12  KH trung han 2016-2020 - Liem Thinh edited" xfId="2597"/>
    <cellStyle name="Normal 19" xfId="2598"/>
    <cellStyle name="Normal 19 2" xfId="2599"/>
    <cellStyle name="Normal 19 3" xfId="2600"/>
    <cellStyle name="Normal 2" xfId="2"/>
    <cellStyle name="Normal 2 10" xfId="2601"/>
    <cellStyle name="Normal 2 10 2" xfId="2602"/>
    <cellStyle name="Normal 2 11" xfId="2603"/>
    <cellStyle name="Normal 2 11 2" xfId="2604"/>
    <cellStyle name="Normal 2 12" xfId="2605"/>
    <cellStyle name="Normal 2 12 2" xfId="2606"/>
    <cellStyle name="Normal 2 13" xfId="2607"/>
    <cellStyle name="Normal 2 13 2" xfId="2608"/>
    <cellStyle name="Normal 2 14" xfId="2609"/>
    <cellStyle name="Normal 2 14 2" xfId="2610"/>
    <cellStyle name="Normal 2 14_Phuongangiao 1-giaoxulykythuat" xfId="2611"/>
    <cellStyle name="Normal 2 15" xfId="2612"/>
    <cellStyle name="Normal 2 16" xfId="2613"/>
    <cellStyle name="Normal 2 17" xfId="2614"/>
    <cellStyle name="Normal 2 18" xfId="2615"/>
    <cellStyle name="Normal 2 19" xfId="2616"/>
    <cellStyle name="Normal 2 2" xfId="2617"/>
    <cellStyle name="Normal 2 2 10" xfId="2618"/>
    <cellStyle name="Normal 2 2 10 2" xfId="2619"/>
    <cellStyle name="Normal 2 2 11" xfId="2620"/>
    <cellStyle name="Normal 2 2 12" xfId="2621"/>
    <cellStyle name="Normal 2 2 13" xfId="2622"/>
    <cellStyle name="Normal 2 2 14" xfId="2623"/>
    <cellStyle name="Normal 2 2 15" xfId="2624"/>
    <cellStyle name="Normal 2 2 2" xfId="2625"/>
    <cellStyle name="Normal 2 2 2 2" xfId="2626"/>
    <cellStyle name="Normal 2 2 2 3" xfId="2627"/>
    <cellStyle name="Normal 2 2 3" xfId="2628"/>
    <cellStyle name="Normal 2 2 4" xfId="2629"/>
    <cellStyle name="Normal 2 2 4 2" xfId="2630"/>
    <cellStyle name="Normal 2 2 4 3" xfId="2631"/>
    <cellStyle name="Normal 2 2 5" xfId="2632"/>
    <cellStyle name="Normal 2 2 6" xfId="2633"/>
    <cellStyle name="Normal 2 2 7" xfId="2634"/>
    <cellStyle name="Normal 2 2 8" xfId="2635"/>
    <cellStyle name="Normal 2 2 9" xfId="2636"/>
    <cellStyle name="Normal 2 2_Bieu chi tiet tang quy mo, dch ky thuat 4" xfId="2637"/>
    <cellStyle name="Normal 2 20" xfId="2638"/>
    <cellStyle name="Normal 2 21" xfId="2639"/>
    <cellStyle name="Normal 2 22" xfId="2640"/>
    <cellStyle name="Normal 2 23" xfId="2641"/>
    <cellStyle name="Normal 2 24" xfId="2642"/>
    <cellStyle name="Normal 2 25" xfId="2643"/>
    <cellStyle name="Normal 2 26" xfId="2644"/>
    <cellStyle name="Normal 2 26 2" xfId="2645"/>
    <cellStyle name="Normal 2 27" xfId="2646"/>
    <cellStyle name="Normal 2 3" xfId="2647"/>
    <cellStyle name="Normal 2 3 2" xfId="2648"/>
    <cellStyle name="Normal 2 3 2 2" xfId="2649"/>
    <cellStyle name="Normal 2 3 3" xfId="2650"/>
    <cellStyle name="Normal 2 32" xfId="2651"/>
    <cellStyle name="Normal 2 4" xfId="2652"/>
    <cellStyle name="Normal 2 4 2" xfId="2653"/>
    <cellStyle name="Normal 2 4 2 2" xfId="2654"/>
    <cellStyle name="Normal 2 4 3" xfId="2655"/>
    <cellStyle name="Normal 2 4 3 2" xfId="2656"/>
    <cellStyle name="Normal 2 5" xfId="2657"/>
    <cellStyle name="Normal 2 5 2" xfId="2658"/>
    <cellStyle name="Normal 2 6" xfId="2659"/>
    <cellStyle name="Normal 2 6 2" xfId="2660"/>
    <cellStyle name="Normal 2 7" xfId="2661"/>
    <cellStyle name="Normal 2 7 2" xfId="2662"/>
    <cellStyle name="Normal 2 8" xfId="2663"/>
    <cellStyle name="Normal 2 8 2" xfId="2664"/>
    <cellStyle name="Normal 2 9" xfId="2665"/>
    <cellStyle name="Normal 2 9 2" xfId="2666"/>
    <cellStyle name="Normal 2_05-12  KH trung han 2016-2020 - Liem Thinh edited" xfId="2667"/>
    <cellStyle name="Normal 20" xfId="2668"/>
    <cellStyle name="Normal 20 2" xfId="2669"/>
    <cellStyle name="Normal 21" xfId="2670"/>
    <cellStyle name="Normal 21 2" xfId="2671"/>
    <cellStyle name="Normal 22" xfId="2672"/>
    <cellStyle name="Normal 22 2" xfId="2673"/>
    <cellStyle name="Normal 23" xfId="2674"/>
    <cellStyle name="Normal 23 2" xfId="2675"/>
    <cellStyle name="Normal 23 3" xfId="2676"/>
    <cellStyle name="Normal 24" xfId="2677"/>
    <cellStyle name="Normal 24 2" xfId="2678"/>
    <cellStyle name="Normal 24 2 2" xfId="2679"/>
    <cellStyle name="Normal 25" xfId="2680"/>
    <cellStyle name="Normal 25 2" xfId="2681"/>
    <cellStyle name="Normal 25 3" xfId="2682"/>
    <cellStyle name="Normal 26" xfId="2683"/>
    <cellStyle name="Normal 26 2" xfId="2684"/>
    <cellStyle name="Normal 27" xfId="2685"/>
    <cellStyle name="Normal 27 2" xfId="2686"/>
    <cellStyle name="Normal 28" xfId="2687"/>
    <cellStyle name="Normal 28 2" xfId="2688"/>
    <cellStyle name="Normal 29" xfId="2689"/>
    <cellStyle name="Normal 29 2" xfId="2690"/>
    <cellStyle name="Normal 3" xfId="2691"/>
    <cellStyle name="Normal 3 10" xfId="2692"/>
    <cellStyle name="Normal 3 11" xfId="2693"/>
    <cellStyle name="Normal 3 12" xfId="2694"/>
    <cellStyle name="Normal 3 13" xfId="2695"/>
    <cellStyle name="Normal 3 14" xfId="2696"/>
    <cellStyle name="Normal 3 15" xfId="2697"/>
    <cellStyle name="Normal 3 16" xfId="2698"/>
    <cellStyle name="Normal 3 17" xfId="2699"/>
    <cellStyle name="Normal 3 18" xfId="2700"/>
    <cellStyle name="Normal 3 2" xfId="2701"/>
    <cellStyle name="Normal 3 2 2" xfId="2702"/>
    <cellStyle name="Normal 3 2 2 2" xfId="2703"/>
    <cellStyle name="Normal 3 2 3" xfId="2704"/>
    <cellStyle name="Normal 3 2 3 2" xfId="2705"/>
    <cellStyle name="Normal 3 2 4" xfId="2706"/>
    <cellStyle name="Normal 3 2 5" xfId="2707"/>
    <cellStyle name="Normal 3 2 5 2" xfId="2708"/>
    <cellStyle name="Normal 3 2 6" xfId="2709"/>
    <cellStyle name="Normal 3 2 6 2" xfId="2710"/>
    <cellStyle name="Normal 3 2 7" xfId="2711"/>
    <cellStyle name="Normal 3 3" xfId="2712"/>
    <cellStyle name="Normal 3 3 2" xfId="2713"/>
    <cellStyle name="Normal 3 4" xfId="2714"/>
    <cellStyle name="Normal 3 4 2" xfId="2715"/>
    <cellStyle name="Normal 3 5" xfId="2716"/>
    <cellStyle name="Normal 3 6" xfId="2717"/>
    <cellStyle name="Normal 3 7" xfId="2718"/>
    <cellStyle name="Normal 3 8" xfId="2719"/>
    <cellStyle name="Normal 3 9" xfId="2720"/>
    <cellStyle name="Normal 3_Bieu TH TPCP Vung TNB ngay 4-1-2012" xfId="2721"/>
    <cellStyle name="Normal 30" xfId="2722"/>
    <cellStyle name="Normal 30 2" xfId="2723"/>
    <cellStyle name="Normal 30 2 2" xfId="2724"/>
    <cellStyle name="Normal 30 3" xfId="2725"/>
    <cellStyle name="Normal 30 3 2" xfId="2726"/>
    <cellStyle name="Normal 30 4" xfId="2727"/>
    <cellStyle name="Normal 31" xfId="2728"/>
    <cellStyle name="Normal 31 2" xfId="2729"/>
    <cellStyle name="Normal 31 2 2" xfId="2730"/>
    <cellStyle name="Normal 31 3" xfId="2731"/>
    <cellStyle name="Normal 31 3 2" xfId="2732"/>
    <cellStyle name="Normal 31 4" xfId="2733"/>
    <cellStyle name="Normal 32" xfId="2734"/>
    <cellStyle name="Normal 32 2" xfId="2735"/>
    <cellStyle name="Normal 32 2 2" xfId="2736"/>
    <cellStyle name="Normal 33" xfId="2737"/>
    <cellStyle name="Normal 33 2" xfId="2738"/>
    <cellStyle name="Normal 34" xfId="2739"/>
    <cellStyle name="Normal 35" xfId="2740"/>
    <cellStyle name="Normal 36" xfId="2741"/>
    <cellStyle name="Normal 37" xfId="2742"/>
    <cellStyle name="Normal 37 2" xfId="2743"/>
    <cellStyle name="Normal 37 2 2" xfId="2744"/>
    <cellStyle name="Normal 37 2 3" xfId="2745"/>
    <cellStyle name="Normal 37 3" xfId="2746"/>
    <cellStyle name="Normal 37 3 2" xfId="2747"/>
    <cellStyle name="Normal 37 4" xfId="2748"/>
    <cellStyle name="Normal 38" xfId="2749"/>
    <cellStyle name="Normal 38 2" xfId="2750"/>
    <cellStyle name="Normal 38 2 2" xfId="2751"/>
    <cellStyle name="Normal 39" xfId="2752"/>
    <cellStyle name="Normal 39 2" xfId="2753"/>
    <cellStyle name="Normal 39 2 2" xfId="2754"/>
    <cellStyle name="Normal 39 3" xfId="2755"/>
    <cellStyle name="Normal 39 3 2" xfId="2756"/>
    <cellStyle name="Normal 4" xfId="2757"/>
    <cellStyle name="Normal 4 10" xfId="2758"/>
    <cellStyle name="Normal 4 11" xfId="2759"/>
    <cellStyle name="Normal 4 12" xfId="2760"/>
    <cellStyle name="Normal 4 13" xfId="2761"/>
    <cellStyle name="Normal 4 14" xfId="2762"/>
    <cellStyle name="Normal 4 15" xfId="2763"/>
    <cellStyle name="Normal 4 16" xfId="2764"/>
    <cellStyle name="Normal 4 17" xfId="2765"/>
    <cellStyle name="Normal 4 2" xfId="2766"/>
    <cellStyle name="Normal 4 2 2" xfId="2767"/>
    <cellStyle name="Normal 4 3" xfId="2768"/>
    <cellStyle name="Normal 4 4" xfId="2769"/>
    <cellStyle name="Normal 4 5" xfId="2770"/>
    <cellStyle name="Normal 4 6" xfId="2771"/>
    <cellStyle name="Normal 4 7" xfId="2772"/>
    <cellStyle name="Normal 4 8" xfId="2773"/>
    <cellStyle name="Normal 4 9" xfId="2774"/>
    <cellStyle name="Normal 4_Bang bieu" xfId="2775"/>
    <cellStyle name="Normal 40" xfId="2776"/>
    <cellStyle name="Normal 41" xfId="2777"/>
    <cellStyle name="Normal 42" xfId="2778"/>
    <cellStyle name="Normal 43" xfId="2779"/>
    <cellStyle name="Normal 44" xfId="2780"/>
    <cellStyle name="Normal 45" xfId="2781"/>
    <cellStyle name="Normal 46" xfId="2782"/>
    <cellStyle name="Normal 46 2" xfId="2783"/>
    <cellStyle name="Normal 47" xfId="2784"/>
    <cellStyle name="Normal 48" xfId="2785"/>
    <cellStyle name="Normal 49" xfId="2786"/>
    <cellStyle name="Normal 5" xfId="2787"/>
    <cellStyle name="Normal 5 2" xfId="2788"/>
    <cellStyle name="Normal 5 2 2" xfId="2789"/>
    <cellStyle name="Normal 50" xfId="2790"/>
    <cellStyle name="Normal 51" xfId="2791"/>
    <cellStyle name="Normal 52" xfId="2792"/>
    <cellStyle name="Normal 53" xfId="2793"/>
    <cellStyle name="Normal 54" xfId="2794"/>
    <cellStyle name="Normal 6" xfId="2795"/>
    <cellStyle name="Normal 6 10" xfId="2796"/>
    <cellStyle name="Normal 6 11" xfId="2797"/>
    <cellStyle name="Normal 6 12" xfId="2798"/>
    <cellStyle name="Normal 6 13" xfId="2799"/>
    <cellStyle name="Normal 6 14" xfId="2800"/>
    <cellStyle name="Normal 6 15" xfId="2801"/>
    <cellStyle name="Normal 6 16" xfId="2802"/>
    <cellStyle name="Normal 6 2" xfId="2803"/>
    <cellStyle name="Normal 6 2 2" xfId="2804"/>
    <cellStyle name="Normal 6 3" xfId="2805"/>
    <cellStyle name="Normal 6 4" xfId="2806"/>
    <cellStyle name="Normal 6 5" xfId="2807"/>
    <cellStyle name="Normal 6 6" xfId="2808"/>
    <cellStyle name="Normal 6 7" xfId="2809"/>
    <cellStyle name="Normal 6 8" xfId="2810"/>
    <cellStyle name="Normal 6 9" xfId="2811"/>
    <cellStyle name="Normal 6_TPCP trinh UBND ngay 27-12" xfId="2812"/>
    <cellStyle name="Normal 7" xfId="2813"/>
    <cellStyle name="Normal 7 2" xfId="2814"/>
    <cellStyle name="Normal 7 3" xfId="2815"/>
    <cellStyle name="Normal 7 3 2" xfId="2816"/>
    <cellStyle name="Normal 7 3 3" xfId="2817"/>
    <cellStyle name="Normal 7_!1 1 bao cao giao KH ve HTCMT vung TNB   12-12-2011" xfId="2818"/>
    <cellStyle name="Normal 8" xfId="2819"/>
    <cellStyle name="Normal 8 2" xfId="2820"/>
    <cellStyle name="Normal 8 2 2" xfId="2821"/>
    <cellStyle name="Normal 8 2 2 2" xfId="2822"/>
    <cellStyle name="Normal 8 2 3" xfId="2823"/>
    <cellStyle name="Normal 8 2_Phuongangiao 1-giaoxulykythuat" xfId="2824"/>
    <cellStyle name="Normal 8 3" xfId="2825"/>
    <cellStyle name="Normal 8_KH KH2014-TPCP (11-12-2013)-3 ( lay theo DH TPCP 2012-2015 da trinh)" xfId="2826"/>
    <cellStyle name="Normal 9" xfId="2827"/>
    <cellStyle name="Normal 9 10" xfId="2828"/>
    <cellStyle name="Normal 9 12" xfId="2829"/>
    <cellStyle name="Normal 9 13" xfId="2830"/>
    <cellStyle name="Normal 9 17" xfId="2831"/>
    <cellStyle name="Normal 9 2" xfId="2832"/>
    <cellStyle name="Normal 9 21" xfId="2833"/>
    <cellStyle name="Normal 9 23" xfId="2834"/>
    <cellStyle name="Normal 9 3" xfId="2835"/>
    <cellStyle name="Normal 9 46" xfId="2836"/>
    <cellStyle name="Normal 9 47" xfId="2837"/>
    <cellStyle name="Normal 9 48" xfId="2838"/>
    <cellStyle name="Normal 9 49" xfId="2839"/>
    <cellStyle name="Normal 9 50" xfId="2840"/>
    <cellStyle name="Normal 9 51" xfId="2841"/>
    <cellStyle name="Normal 9 52" xfId="2842"/>
    <cellStyle name="Normal 9_Bieu KH trung han BKH TW" xfId="2843"/>
    <cellStyle name="Normal_Bieu mau (CV )" xfId="1"/>
    <cellStyle name="Normal1" xfId="2844"/>
    <cellStyle name="Normal8" xfId="2845"/>
    <cellStyle name="Normalny_Cennik obowiazuje od 06-08-2001 r (1)" xfId="2846"/>
    <cellStyle name="Note 2" xfId="2847"/>
    <cellStyle name="Note 2 2" xfId="2848"/>
    <cellStyle name="Note 3" xfId="2849"/>
    <cellStyle name="Note 3 2" xfId="2850"/>
    <cellStyle name="Note 4" xfId="2851"/>
    <cellStyle name="Note 4 2" xfId="2852"/>
    <cellStyle name="Note 5" xfId="2853"/>
    <cellStyle name="NWM" xfId="2854"/>
    <cellStyle name="Ò&#10;Normal_123569" xfId="2855"/>
    <cellStyle name="Ò_x000d_Normal_123569" xfId="2856"/>
    <cellStyle name="Ò_x005f_x000d_Normal_123569" xfId="2857"/>
    <cellStyle name="Ò_x005f_x005f_x005f_x000d_Normal_123569" xfId="2858"/>
    <cellStyle name="Œ…‹æØ‚è [0.00]_ÆÂ¹²" xfId="2859"/>
    <cellStyle name="Œ…‹æØ‚è_laroux" xfId="2860"/>
    <cellStyle name="oft Excel]&#10;&#10;Comment=open=/f ‚ðw’è‚·‚é‚ÆAƒ†[ƒU[’è‹`ŠÖ”‚ðŠÖ”“\‚è•t‚¯‚Ìˆê——‚É“o˜^‚·‚é‚±‚Æ‚ª‚Å‚«‚Ü‚·B&#10;&#10;Maximized" xfId="2861"/>
    <cellStyle name="oft Excel]&#10;&#10;Comment=open=/f ‚ðŽw’è‚·‚é‚ÆAƒ†[ƒU[’è‹`ŠÖ”‚ðŠÖ”“\‚è•t‚¯‚Ìˆê——‚É“o˜^‚·‚é‚±‚Æ‚ª‚Å‚«‚Ü‚·B&#10;&#10;Maximized" xfId="2862"/>
    <cellStyle name="oft Excel]&#10;&#10;Comment=The open=/f lines load custom functions into the Paste Function list.&#10;&#10;Maximized=2&#10;&#10;Basics=1&#10;&#10;A" xfId="2863"/>
    <cellStyle name="oft Excel]&#10;&#10;Comment=The open=/f lines load custom functions into the Paste Function list.&#10;&#10;Maximized=3&#10;&#10;Basics=1&#10;&#10;A" xfId="2864"/>
    <cellStyle name="oft Excel]_x000d_&#10;Comment=open=/f ‚ðw’è‚·‚é‚ÆAƒ†[ƒU[’è‹`ŠÖ”‚ðŠÖ”“\‚è•t‚¯‚Ìˆê——‚É“o˜^‚·‚é‚±‚Æ‚ª‚Å‚«‚Ü‚·B_x000d_&#10;Maximized" xfId="2865"/>
    <cellStyle name="oft Excel]_x000d_&#10;Comment=open=/f ‚ðŽw’è‚·‚é‚ÆAƒ†[ƒU[’è‹`ŠÖ”‚ðŠÖ”“\‚è•t‚¯‚Ìˆê——‚É“o˜^‚·‚é‚±‚Æ‚ª‚Å‚«‚Ü‚·B_x000d_&#10;Maximized" xfId="2866"/>
    <cellStyle name="oft Excel]_x000d_&#10;Comment=The open=/f lines load custom functions into the Paste Function list._x000d_&#10;Maximized=2_x000d_&#10;Basics=1_x000d_&#10;A" xfId="2867"/>
    <cellStyle name="oft Excel]_x000d_&#10;Comment=The open=/f lines load custom functions into the Paste Function list._x000d_&#10;Maximized=3_x000d_&#10;Basics=1_x000d_&#10;A" xfId="286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9"/>
    <cellStyle name="omma [0]_Mktg Prog" xfId="2870"/>
    <cellStyle name="ormal_Sheet1_1" xfId="2871"/>
    <cellStyle name="Output 2" xfId="2872"/>
    <cellStyle name="p" xfId="2873"/>
    <cellStyle name="paint" xfId="2874"/>
    <cellStyle name="paint 2" xfId="2875"/>
    <cellStyle name="paint_05-12  KH trung han 2016-2020 - Liem Thinh edited" xfId="2876"/>
    <cellStyle name="Pattern" xfId="2877"/>
    <cellStyle name="Pattern 10" xfId="2878"/>
    <cellStyle name="Pattern 11" xfId="2879"/>
    <cellStyle name="Pattern 12" xfId="2880"/>
    <cellStyle name="Pattern 13" xfId="2881"/>
    <cellStyle name="Pattern 14" xfId="2882"/>
    <cellStyle name="Pattern 15" xfId="2883"/>
    <cellStyle name="Pattern 16" xfId="2884"/>
    <cellStyle name="Pattern 2" xfId="2885"/>
    <cellStyle name="Pattern 3" xfId="2886"/>
    <cellStyle name="Pattern 4" xfId="2887"/>
    <cellStyle name="Pattern 5" xfId="2888"/>
    <cellStyle name="Pattern 6" xfId="2889"/>
    <cellStyle name="Pattern 7" xfId="2890"/>
    <cellStyle name="Pattern 8" xfId="2891"/>
    <cellStyle name="Pattern 9" xfId="2892"/>
    <cellStyle name="per.style" xfId="2893"/>
    <cellStyle name="per.style 2" xfId="2894"/>
    <cellStyle name="Percent %" xfId="2895"/>
    <cellStyle name="Percent % Long Underline" xfId="2896"/>
    <cellStyle name="Percent %_Worksheet in  US Financial Statements Ref. Workbook - Single Co" xfId="2897"/>
    <cellStyle name="Percent (0)" xfId="2898"/>
    <cellStyle name="Percent (0) 10" xfId="2899"/>
    <cellStyle name="Percent (0) 11" xfId="2900"/>
    <cellStyle name="Percent (0) 12" xfId="2901"/>
    <cellStyle name="Percent (0) 13" xfId="2902"/>
    <cellStyle name="Percent (0) 14" xfId="2903"/>
    <cellStyle name="Percent (0) 15" xfId="2904"/>
    <cellStyle name="Percent (0) 2" xfId="2905"/>
    <cellStyle name="Percent (0) 3" xfId="2906"/>
    <cellStyle name="Percent (0) 4" xfId="2907"/>
    <cellStyle name="Percent (0) 5" xfId="2908"/>
    <cellStyle name="Percent (0) 6" xfId="2909"/>
    <cellStyle name="Percent (0) 7" xfId="2910"/>
    <cellStyle name="Percent (0) 8" xfId="2911"/>
    <cellStyle name="Percent (0) 9" xfId="2912"/>
    <cellStyle name="Percent [0]" xfId="2913"/>
    <cellStyle name="Percent [0] 10" xfId="2914"/>
    <cellStyle name="Percent [0] 11" xfId="2915"/>
    <cellStyle name="Percent [0] 12" xfId="2916"/>
    <cellStyle name="Percent [0] 13" xfId="2917"/>
    <cellStyle name="Percent [0] 14" xfId="2918"/>
    <cellStyle name="Percent [0] 15" xfId="2919"/>
    <cellStyle name="Percent [0] 16" xfId="2920"/>
    <cellStyle name="Percent [0] 2" xfId="2921"/>
    <cellStyle name="Percent [0] 3" xfId="2922"/>
    <cellStyle name="Percent [0] 4" xfId="2923"/>
    <cellStyle name="Percent [0] 5" xfId="2924"/>
    <cellStyle name="Percent [0] 6" xfId="2925"/>
    <cellStyle name="Percent [0] 7" xfId="2926"/>
    <cellStyle name="Percent [0] 8" xfId="2927"/>
    <cellStyle name="Percent [0] 9" xfId="2928"/>
    <cellStyle name="Percent [00]" xfId="2929"/>
    <cellStyle name="Percent [00] 10" xfId="2930"/>
    <cellStyle name="Percent [00] 11" xfId="2931"/>
    <cellStyle name="Percent [00] 12" xfId="2932"/>
    <cellStyle name="Percent [00] 13" xfId="2933"/>
    <cellStyle name="Percent [00] 14" xfId="2934"/>
    <cellStyle name="Percent [00] 15" xfId="2935"/>
    <cellStyle name="Percent [00] 16" xfId="2936"/>
    <cellStyle name="Percent [00] 2" xfId="2937"/>
    <cellStyle name="Percent [00] 3" xfId="2938"/>
    <cellStyle name="Percent [00] 4" xfId="2939"/>
    <cellStyle name="Percent [00] 5" xfId="2940"/>
    <cellStyle name="Percent [00] 6" xfId="2941"/>
    <cellStyle name="Percent [00] 7" xfId="2942"/>
    <cellStyle name="Percent [00] 8" xfId="2943"/>
    <cellStyle name="Percent [00] 9" xfId="2944"/>
    <cellStyle name="Percent [2]" xfId="2945"/>
    <cellStyle name="Percent [2] 10" xfId="2946"/>
    <cellStyle name="Percent [2] 11" xfId="2947"/>
    <cellStyle name="Percent [2] 12" xfId="2948"/>
    <cellStyle name="Percent [2] 13" xfId="2949"/>
    <cellStyle name="Percent [2] 14" xfId="2950"/>
    <cellStyle name="Percent [2] 15" xfId="2951"/>
    <cellStyle name="Percent [2] 16" xfId="2952"/>
    <cellStyle name="Percent [2] 2" xfId="2953"/>
    <cellStyle name="Percent [2] 2 2" xfId="2954"/>
    <cellStyle name="Percent [2] 3" xfId="2955"/>
    <cellStyle name="Percent [2] 4" xfId="2956"/>
    <cellStyle name="Percent [2] 5" xfId="2957"/>
    <cellStyle name="Percent [2] 6" xfId="2958"/>
    <cellStyle name="Percent [2] 7" xfId="2959"/>
    <cellStyle name="Percent [2] 8" xfId="2960"/>
    <cellStyle name="Percent [2] 9" xfId="2961"/>
    <cellStyle name="Percent 0.0%" xfId="2962"/>
    <cellStyle name="Percent 0.0% Long Underline" xfId="2963"/>
    <cellStyle name="Percent 0.00%" xfId="2964"/>
    <cellStyle name="Percent 0.00% Long Underline" xfId="2965"/>
    <cellStyle name="Percent 0.000%" xfId="2966"/>
    <cellStyle name="Percent 0.000% Long Underline" xfId="2967"/>
    <cellStyle name="Percent 10" xfId="2968"/>
    <cellStyle name="Percent 10 2" xfId="2969"/>
    <cellStyle name="Percent 11" xfId="2970"/>
    <cellStyle name="Percent 11 2" xfId="2971"/>
    <cellStyle name="Percent 12" xfId="2972"/>
    <cellStyle name="Percent 12 2" xfId="2973"/>
    <cellStyle name="Percent 13" xfId="2974"/>
    <cellStyle name="Percent 13 2" xfId="2975"/>
    <cellStyle name="Percent 14" xfId="2976"/>
    <cellStyle name="Percent 14 2" xfId="2977"/>
    <cellStyle name="Percent 15" xfId="2978"/>
    <cellStyle name="Percent 16" xfId="2979"/>
    <cellStyle name="Percent 17" xfId="2980"/>
    <cellStyle name="Percent 18" xfId="2981"/>
    <cellStyle name="Percent 19" xfId="2982"/>
    <cellStyle name="Percent 19 2" xfId="2983"/>
    <cellStyle name="Percent 2" xfId="2984"/>
    <cellStyle name="Percent 2 2" xfId="2985"/>
    <cellStyle name="Percent 2 2 2" xfId="2986"/>
    <cellStyle name="Percent 2 2 3" xfId="2987"/>
    <cellStyle name="Percent 2 3" xfId="2988"/>
    <cellStyle name="Percent 2 4" xfId="2989"/>
    <cellStyle name="Percent 20" xfId="2990"/>
    <cellStyle name="Percent 20 2" xfId="2991"/>
    <cellStyle name="Percent 21" xfId="2992"/>
    <cellStyle name="Percent 22" xfId="2993"/>
    <cellStyle name="Percent 23" xfId="2994"/>
    <cellStyle name="Percent 3" xfId="2995"/>
    <cellStyle name="Percent 3 2" xfId="2996"/>
    <cellStyle name="Percent 3 3" xfId="2997"/>
    <cellStyle name="Percent 4" xfId="2998"/>
    <cellStyle name="Percent 4 2" xfId="2999"/>
    <cellStyle name="Percent 5" xfId="3000"/>
    <cellStyle name="Percent 5 2" xfId="3001"/>
    <cellStyle name="Percent 6" xfId="3002"/>
    <cellStyle name="Percent 6 2" xfId="3003"/>
    <cellStyle name="Percent 7" xfId="3004"/>
    <cellStyle name="Percent 7 2" xfId="3005"/>
    <cellStyle name="Percent 8" xfId="3006"/>
    <cellStyle name="Percent 8 2" xfId="3007"/>
    <cellStyle name="Percent 9" xfId="3008"/>
    <cellStyle name="Percent 9 2" xfId="3009"/>
    <cellStyle name="PERCENTAGE" xfId="3010"/>
    <cellStyle name="PERCENTAGE 2" xfId="3011"/>
    <cellStyle name="PrePop Currency (0)" xfId="3012"/>
    <cellStyle name="PrePop Currency (0) 10" xfId="3013"/>
    <cellStyle name="PrePop Currency (0) 11" xfId="3014"/>
    <cellStyle name="PrePop Currency (0) 12" xfId="3015"/>
    <cellStyle name="PrePop Currency (0) 13" xfId="3016"/>
    <cellStyle name="PrePop Currency (0) 14" xfId="3017"/>
    <cellStyle name="PrePop Currency (0) 15" xfId="3018"/>
    <cellStyle name="PrePop Currency (0) 16" xfId="3019"/>
    <cellStyle name="PrePop Currency (0) 2" xfId="3020"/>
    <cellStyle name="PrePop Currency (0) 3" xfId="3021"/>
    <cellStyle name="PrePop Currency (0) 4" xfId="3022"/>
    <cellStyle name="PrePop Currency (0) 5" xfId="3023"/>
    <cellStyle name="PrePop Currency (0) 6" xfId="3024"/>
    <cellStyle name="PrePop Currency (0) 7" xfId="3025"/>
    <cellStyle name="PrePop Currency (0) 8" xfId="3026"/>
    <cellStyle name="PrePop Currency (0) 9" xfId="3027"/>
    <cellStyle name="PrePop Currency (2)" xfId="3028"/>
    <cellStyle name="PrePop Currency (2) 10" xfId="3029"/>
    <cellStyle name="PrePop Currency (2) 11" xfId="3030"/>
    <cellStyle name="PrePop Currency (2) 12" xfId="3031"/>
    <cellStyle name="PrePop Currency (2) 13" xfId="3032"/>
    <cellStyle name="PrePop Currency (2) 14" xfId="3033"/>
    <cellStyle name="PrePop Currency (2) 15" xfId="3034"/>
    <cellStyle name="PrePop Currency (2) 16" xfId="3035"/>
    <cellStyle name="PrePop Currency (2) 2" xfId="3036"/>
    <cellStyle name="PrePop Currency (2) 3" xfId="3037"/>
    <cellStyle name="PrePop Currency (2) 4" xfId="3038"/>
    <cellStyle name="PrePop Currency (2) 5" xfId="3039"/>
    <cellStyle name="PrePop Currency (2) 6" xfId="3040"/>
    <cellStyle name="PrePop Currency (2) 7" xfId="3041"/>
    <cellStyle name="PrePop Currency (2) 8" xfId="3042"/>
    <cellStyle name="PrePop Currency (2) 9" xfId="3043"/>
    <cellStyle name="PrePop Units (0)" xfId="3044"/>
    <cellStyle name="PrePop Units (0) 10" xfId="3045"/>
    <cellStyle name="PrePop Units (0) 11" xfId="3046"/>
    <cellStyle name="PrePop Units (0) 12" xfId="3047"/>
    <cellStyle name="PrePop Units (0) 13" xfId="3048"/>
    <cellStyle name="PrePop Units (0) 14" xfId="3049"/>
    <cellStyle name="PrePop Units (0) 15" xfId="3050"/>
    <cellStyle name="PrePop Units (0) 16" xfId="3051"/>
    <cellStyle name="PrePop Units (0) 2" xfId="3052"/>
    <cellStyle name="PrePop Units (0) 3" xfId="3053"/>
    <cellStyle name="PrePop Units (0) 4" xfId="3054"/>
    <cellStyle name="PrePop Units (0) 5" xfId="3055"/>
    <cellStyle name="PrePop Units (0) 6" xfId="3056"/>
    <cellStyle name="PrePop Units (0) 7" xfId="3057"/>
    <cellStyle name="PrePop Units (0) 8" xfId="3058"/>
    <cellStyle name="PrePop Units (0) 9" xfId="3059"/>
    <cellStyle name="PrePop Units (1)" xfId="3060"/>
    <cellStyle name="PrePop Units (1) 10" xfId="3061"/>
    <cellStyle name="PrePop Units (1) 11" xfId="3062"/>
    <cellStyle name="PrePop Units (1) 12" xfId="3063"/>
    <cellStyle name="PrePop Units (1) 13" xfId="3064"/>
    <cellStyle name="PrePop Units (1) 14" xfId="3065"/>
    <cellStyle name="PrePop Units (1) 15" xfId="3066"/>
    <cellStyle name="PrePop Units (1) 16" xfId="3067"/>
    <cellStyle name="PrePop Units (1) 2" xfId="3068"/>
    <cellStyle name="PrePop Units (1) 3" xfId="3069"/>
    <cellStyle name="PrePop Units (1) 4" xfId="3070"/>
    <cellStyle name="PrePop Units (1) 5" xfId="3071"/>
    <cellStyle name="PrePop Units (1) 6" xfId="3072"/>
    <cellStyle name="PrePop Units (1) 7" xfId="3073"/>
    <cellStyle name="PrePop Units (1) 8" xfId="3074"/>
    <cellStyle name="PrePop Units (1) 9" xfId="3075"/>
    <cellStyle name="PrePop Units (2)" xfId="3076"/>
    <cellStyle name="PrePop Units (2) 10" xfId="3077"/>
    <cellStyle name="PrePop Units (2) 11" xfId="3078"/>
    <cellStyle name="PrePop Units (2) 12" xfId="3079"/>
    <cellStyle name="PrePop Units (2) 13" xfId="3080"/>
    <cellStyle name="PrePop Units (2) 14" xfId="3081"/>
    <cellStyle name="PrePop Units (2) 15" xfId="3082"/>
    <cellStyle name="PrePop Units (2) 16" xfId="3083"/>
    <cellStyle name="PrePop Units (2) 2" xfId="3084"/>
    <cellStyle name="PrePop Units (2) 3" xfId="3085"/>
    <cellStyle name="PrePop Units (2) 4" xfId="3086"/>
    <cellStyle name="PrePop Units (2) 5" xfId="3087"/>
    <cellStyle name="PrePop Units (2) 6" xfId="3088"/>
    <cellStyle name="PrePop Units (2) 7" xfId="3089"/>
    <cellStyle name="PrePop Units (2) 8" xfId="3090"/>
    <cellStyle name="PrePop Units (2) 9" xfId="3091"/>
    <cellStyle name="pricing" xfId="3092"/>
    <cellStyle name="pricing 2" xfId="3093"/>
    <cellStyle name="PSChar" xfId="3094"/>
    <cellStyle name="PSHeading" xfId="3095"/>
    <cellStyle name="Quantity" xfId="3096"/>
    <cellStyle name="regstoresfromspecstores" xfId="3097"/>
    <cellStyle name="regstoresfromspecstores 2" xfId="3098"/>
    <cellStyle name="RevList" xfId="3099"/>
    <cellStyle name="rlink_tiªn l­în_x005f_x001b_Hyperlink_TONG HOP KINH PHI" xfId="3100"/>
    <cellStyle name="rmal_ADAdot" xfId="3101"/>
    <cellStyle name="S—_x0008_" xfId="3102"/>
    <cellStyle name="S—_x0008_ 2" xfId="3103"/>
    <cellStyle name="s]&#10;&#10;spooler=yes&#10;&#10;load=&#10;&#10;Beep=yes&#10;&#10;NullPort=None&#10;&#10;BorderWidth=3&#10;&#10;CursorBlinkRate=1200&#10;&#10;DoubleClickSpeed=452&#10;&#10;Programs=co" xfId="3104"/>
    <cellStyle name="s]_x000d_&#10;spooler=yes_x000d_&#10;load=_x000d_&#10;Beep=yes_x000d_&#10;NullPort=None_x000d_&#10;BorderWidth=3_x000d_&#10;CursorBlinkRate=1200_x000d_&#10;DoubleClickSpeed=452_x000d_&#10;Programs=co" xfId="3105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6"/>
    <cellStyle name="S—_x0008__KH TPCP vung TNB (03-1-2012)" xfId="3107"/>
    <cellStyle name="S—_x005f_x0008_" xfId="3108"/>
    <cellStyle name="SAPBEXaggData" xfId="3109"/>
    <cellStyle name="SAPBEXaggData 2" xfId="3110"/>
    <cellStyle name="SAPBEXaggDataEmph" xfId="3111"/>
    <cellStyle name="SAPBEXaggDataEmph 2" xfId="3112"/>
    <cellStyle name="SAPBEXaggItem" xfId="3113"/>
    <cellStyle name="SAPBEXaggItem 2" xfId="3114"/>
    <cellStyle name="SAPBEXchaText" xfId="3115"/>
    <cellStyle name="SAPBEXchaText 2" xfId="3116"/>
    <cellStyle name="SAPBEXexcBad7" xfId="3117"/>
    <cellStyle name="SAPBEXexcBad7 2" xfId="3118"/>
    <cellStyle name="SAPBEXexcBad8" xfId="3119"/>
    <cellStyle name="SAPBEXexcBad8 2" xfId="3120"/>
    <cellStyle name="SAPBEXexcBad9" xfId="3121"/>
    <cellStyle name="SAPBEXexcBad9 2" xfId="3122"/>
    <cellStyle name="SAPBEXexcCritical4" xfId="3123"/>
    <cellStyle name="SAPBEXexcCritical4 2" xfId="3124"/>
    <cellStyle name="SAPBEXexcCritical5" xfId="3125"/>
    <cellStyle name="SAPBEXexcCritical5 2" xfId="3126"/>
    <cellStyle name="SAPBEXexcCritical6" xfId="3127"/>
    <cellStyle name="SAPBEXexcCritical6 2" xfId="3128"/>
    <cellStyle name="SAPBEXexcGood1" xfId="3129"/>
    <cellStyle name="SAPBEXexcGood1 2" xfId="3130"/>
    <cellStyle name="SAPBEXexcGood2" xfId="3131"/>
    <cellStyle name="SAPBEXexcGood2 2" xfId="3132"/>
    <cellStyle name="SAPBEXexcGood3" xfId="3133"/>
    <cellStyle name="SAPBEXexcGood3 2" xfId="3134"/>
    <cellStyle name="SAPBEXfilterDrill" xfId="3135"/>
    <cellStyle name="SAPBEXfilterDrill 2" xfId="3136"/>
    <cellStyle name="SAPBEXfilterItem" xfId="3137"/>
    <cellStyle name="SAPBEXfilterItem 2" xfId="3138"/>
    <cellStyle name="SAPBEXfilterText" xfId="3139"/>
    <cellStyle name="SAPBEXfilterText 2" xfId="3140"/>
    <cellStyle name="SAPBEXformats" xfId="3141"/>
    <cellStyle name="SAPBEXformats 2" xfId="3142"/>
    <cellStyle name="SAPBEXheaderItem" xfId="3143"/>
    <cellStyle name="SAPBEXheaderItem 2" xfId="3144"/>
    <cellStyle name="SAPBEXheaderText" xfId="3145"/>
    <cellStyle name="SAPBEXheaderText 2" xfId="3146"/>
    <cellStyle name="SAPBEXresData" xfId="3147"/>
    <cellStyle name="SAPBEXresData 2" xfId="3148"/>
    <cellStyle name="SAPBEXresDataEmph" xfId="3149"/>
    <cellStyle name="SAPBEXresDataEmph 2" xfId="3150"/>
    <cellStyle name="SAPBEXresItem" xfId="3151"/>
    <cellStyle name="SAPBEXresItem 2" xfId="3152"/>
    <cellStyle name="SAPBEXstdData" xfId="3153"/>
    <cellStyle name="SAPBEXstdData 2" xfId="3154"/>
    <cellStyle name="SAPBEXstdDataEmph" xfId="3155"/>
    <cellStyle name="SAPBEXstdDataEmph 2" xfId="3156"/>
    <cellStyle name="SAPBEXstdItem" xfId="3157"/>
    <cellStyle name="SAPBEXstdItem 2" xfId="3158"/>
    <cellStyle name="SAPBEXtitle" xfId="3159"/>
    <cellStyle name="SAPBEXtitle 2" xfId="3160"/>
    <cellStyle name="SAPBEXundefined" xfId="3161"/>
    <cellStyle name="SAPBEXundefined 2" xfId="3162"/>
    <cellStyle name="serJet 1200 Series PCL 6" xfId="3163"/>
    <cellStyle name="SHADEDSTORES" xfId="3164"/>
    <cellStyle name="SHADEDSTORES 2" xfId="3165"/>
    <cellStyle name="songuyen" xfId="3166"/>
    <cellStyle name="specstores" xfId="3167"/>
    <cellStyle name="Standard_AAbgleich" xfId="3168"/>
    <cellStyle name="STTDG" xfId="3169"/>
    <cellStyle name="Style 1" xfId="3170"/>
    <cellStyle name="Style 1 2" xfId="3171"/>
    <cellStyle name="Style 1 3" xfId="3172"/>
    <cellStyle name="Style 10" xfId="3173"/>
    <cellStyle name="Style 10 2" xfId="3174"/>
    <cellStyle name="Style 100" xfId="3175"/>
    <cellStyle name="Style 101" xfId="3176"/>
    <cellStyle name="Style 102" xfId="3177"/>
    <cellStyle name="Style 103" xfId="3178"/>
    <cellStyle name="Style 104" xfId="3179"/>
    <cellStyle name="Style 105" xfId="3180"/>
    <cellStyle name="Style 106" xfId="3181"/>
    <cellStyle name="Style 107" xfId="3182"/>
    <cellStyle name="Style 108" xfId="3183"/>
    <cellStyle name="Style 109" xfId="3184"/>
    <cellStyle name="Style 11" xfId="3185"/>
    <cellStyle name="Style 11 2" xfId="3186"/>
    <cellStyle name="Style 110" xfId="3187"/>
    <cellStyle name="Style 111" xfId="3188"/>
    <cellStyle name="Style 112" xfId="3189"/>
    <cellStyle name="Style 113" xfId="3190"/>
    <cellStyle name="Style 114" xfId="3191"/>
    <cellStyle name="Style 115" xfId="3192"/>
    <cellStyle name="Style 116" xfId="3193"/>
    <cellStyle name="Style 117" xfId="3194"/>
    <cellStyle name="Style 118" xfId="3195"/>
    <cellStyle name="Style 119" xfId="3196"/>
    <cellStyle name="Style 12" xfId="3197"/>
    <cellStyle name="Style 12 2" xfId="3198"/>
    <cellStyle name="Style 120" xfId="3199"/>
    <cellStyle name="Style 121" xfId="3200"/>
    <cellStyle name="Style 122" xfId="3201"/>
    <cellStyle name="Style 123" xfId="3202"/>
    <cellStyle name="Style 124" xfId="3203"/>
    <cellStyle name="Style 125" xfId="3204"/>
    <cellStyle name="Style 126" xfId="3205"/>
    <cellStyle name="Style 127" xfId="3206"/>
    <cellStyle name="Style 128" xfId="3207"/>
    <cellStyle name="Style 129" xfId="3208"/>
    <cellStyle name="Style 13" xfId="3209"/>
    <cellStyle name="Style 13 2" xfId="3210"/>
    <cellStyle name="Style 130" xfId="3211"/>
    <cellStyle name="Style 131" xfId="3212"/>
    <cellStyle name="Style 132" xfId="3213"/>
    <cellStyle name="Style 133" xfId="3214"/>
    <cellStyle name="Style 134" xfId="3215"/>
    <cellStyle name="Style 135" xfId="3216"/>
    <cellStyle name="Style 136" xfId="3217"/>
    <cellStyle name="Style 137" xfId="3218"/>
    <cellStyle name="Style 138" xfId="3219"/>
    <cellStyle name="Style 139" xfId="3220"/>
    <cellStyle name="Style 14" xfId="3221"/>
    <cellStyle name="Style 14 2" xfId="3222"/>
    <cellStyle name="Style 140" xfId="3223"/>
    <cellStyle name="Style 141" xfId="3224"/>
    <cellStyle name="Style 142" xfId="3225"/>
    <cellStyle name="Style 143" xfId="3226"/>
    <cellStyle name="Style 144" xfId="3227"/>
    <cellStyle name="Style 145" xfId="3228"/>
    <cellStyle name="Style 146" xfId="3229"/>
    <cellStyle name="Style 147" xfId="3230"/>
    <cellStyle name="Style 148" xfId="3231"/>
    <cellStyle name="Style 149" xfId="3232"/>
    <cellStyle name="Style 15" xfId="3233"/>
    <cellStyle name="Style 15 2" xfId="3234"/>
    <cellStyle name="Style 150" xfId="3235"/>
    <cellStyle name="Style 151" xfId="3236"/>
    <cellStyle name="Style 152" xfId="3237"/>
    <cellStyle name="Style 153" xfId="3238"/>
    <cellStyle name="Style 154" xfId="3239"/>
    <cellStyle name="Style 155" xfId="3240"/>
    <cellStyle name="Style 16" xfId="3241"/>
    <cellStyle name="Style 16 2" xfId="3242"/>
    <cellStyle name="Style 17" xfId="3243"/>
    <cellStyle name="Style 17 2" xfId="3244"/>
    <cellStyle name="Style 18" xfId="3245"/>
    <cellStyle name="Style 18 2" xfId="3246"/>
    <cellStyle name="Style 19" xfId="3247"/>
    <cellStyle name="Style 19 2" xfId="3248"/>
    <cellStyle name="Style 2" xfId="3249"/>
    <cellStyle name="Style 2 2" xfId="3250"/>
    <cellStyle name="Style 20" xfId="3251"/>
    <cellStyle name="Style 20 2" xfId="3252"/>
    <cellStyle name="Style 21" xfId="3253"/>
    <cellStyle name="Style 21 2" xfId="3254"/>
    <cellStyle name="Style 22" xfId="3255"/>
    <cellStyle name="Style 22 2" xfId="3256"/>
    <cellStyle name="Style 23" xfId="3257"/>
    <cellStyle name="Style 23 2" xfId="3258"/>
    <cellStyle name="Style 24" xfId="3259"/>
    <cellStyle name="Style 24 2" xfId="3260"/>
    <cellStyle name="Style 25" xfId="3261"/>
    <cellStyle name="Style 25 2" xfId="3262"/>
    <cellStyle name="Style 26" xfId="3263"/>
    <cellStyle name="Style 26 2" xfId="3264"/>
    <cellStyle name="Style 27" xfId="3265"/>
    <cellStyle name="Style 27 2" xfId="3266"/>
    <cellStyle name="Style 28" xfId="3267"/>
    <cellStyle name="Style 28 2" xfId="3268"/>
    <cellStyle name="Style 29" xfId="3269"/>
    <cellStyle name="Style 29 2" xfId="3270"/>
    <cellStyle name="Style 3" xfId="3271"/>
    <cellStyle name="Style 3 2" xfId="3272"/>
    <cellStyle name="Style 30" xfId="3273"/>
    <cellStyle name="Style 30 2" xfId="3274"/>
    <cellStyle name="Style 31" xfId="3275"/>
    <cellStyle name="Style 31 2" xfId="3276"/>
    <cellStyle name="Style 32" xfId="3277"/>
    <cellStyle name="Style 32 2" xfId="3278"/>
    <cellStyle name="Style 33" xfId="3279"/>
    <cellStyle name="Style 33 2" xfId="3280"/>
    <cellStyle name="Style 34" xfId="3281"/>
    <cellStyle name="Style 34 2" xfId="3282"/>
    <cellStyle name="Style 35" xfId="3283"/>
    <cellStyle name="Style 35 2" xfId="3284"/>
    <cellStyle name="Style 36" xfId="3285"/>
    <cellStyle name="Style 37" xfId="3286"/>
    <cellStyle name="Style 37 2" xfId="3287"/>
    <cellStyle name="Style 38" xfId="3288"/>
    <cellStyle name="Style 38 2" xfId="3289"/>
    <cellStyle name="Style 39" xfId="3290"/>
    <cellStyle name="Style 39 2" xfId="3291"/>
    <cellStyle name="Style 4" xfId="3292"/>
    <cellStyle name="Style 4 2" xfId="3293"/>
    <cellStyle name="Style 40" xfId="3294"/>
    <cellStyle name="Style 40 2" xfId="3295"/>
    <cellStyle name="Style 41" xfId="3296"/>
    <cellStyle name="Style 41 2" xfId="3297"/>
    <cellStyle name="Style 42" xfId="3298"/>
    <cellStyle name="Style 42 2" xfId="3299"/>
    <cellStyle name="Style 43" xfId="3300"/>
    <cellStyle name="Style 43 2" xfId="3301"/>
    <cellStyle name="Style 44" xfId="3302"/>
    <cellStyle name="Style 44 2" xfId="3303"/>
    <cellStyle name="Style 45" xfId="3304"/>
    <cellStyle name="Style 45 2" xfId="3305"/>
    <cellStyle name="Style 46" xfId="3306"/>
    <cellStyle name="Style 46 2" xfId="3307"/>
    <cellStyle name="Style 47" xfId="3308"/>
    <cellStyle name="Style 47 2" xfId="3309"/>
    <cellStyle name="Style 48" xfId="3310"/>
    <cellStyle name="Style 48 2" xfId="3311"/>
    <cellStyle name="Style 49" xfId="3312"/>
    <cellStyle name="Style 49 2" xfId="3313"/>
    <cellStyle name="Style 5" xfId="3314"/>
    <cellStyle name="Style 50" xfId="3315"/>
    <cellStyle name="Style 50 2" xfId="3316"/>
    <cellStyle name="Style 51" xfId="3317"/>
    <cellStyle name="Style 51 2" xfId="3318"/>
    <cellStyle name="Style 52" xfId="3319"/>
    <cellStyle name="Style 52 2" xfId="3320"/>
    <cellStyle name="Style 53" xfId="3321"/>
    <cellStyle name="Style 53 2" xfId="3322"/>
    <cellStyle name="Style 54" xfId="3323"/>
    <cellStyle name="Style 54 2" xfId="3324"/>
    <cellStyle name="Style 55" xfId="3325"/>
    <cellStyle name="Style 55 2" xfId="3326"/>
    <cellStyle name="Style 56" xfId="3327"/>
    <cellStyle name="Style 57" xfId="3328"/>
    <cellStyle name="Style 58" xfId="3329"/>
    <cellStyle name="Style 59" xfId="3330"/>
    <cellStyle name="Style 6" xfId="3331"/>
    <cellStyle name="Style 6 2" xfId="3332"/>
    <cellStyle name="Style 60" xfId="3333"/>
    <cellStyle name="Style 61" xfId="3334"/>
    <cellStyle name="Style 62" xfId="3335"/>
    <cellStyle name="Style 63" xfId="3336"/>
    <cellStyle name="Style 64" xfId="3337"/>
    <cellStyle name="Style 65" xfId="3338"/>
    <cellStyle name="Style 66" xfId="3339"/>
    <cellStyle name="Style 67" xfId="3340"/>
    <cellStyle name="Style 68" xfId="3341"/>
    <cellStyle name="Style 69" xfId="3342"/>
    <cellStyle name="Style 7" xfId="3343"/>
    <cellStyle name="Style 7 2" xfId="3344"/>
    <cellStyle name="Style 70" xfId="3345"/>
    <cellStyle name="Style 71" xfId="3346"/>
    <cellStyle name="Style 72" xfId="3347"/>
    <cellStyle name="Style 73" xfId="3348"/>
    <cellStyle name="Style 74" xfId="3349"/>
    <cellStyle name="Style 75" xfId="3350"/>
    <cellStyle name="Style 76" xfId="3351"/>
    <cellStyle name="Style 77" xfId="3352"/>
    <cellStyle name="Style 78" xfId="3353"/>
    <cellStyle name="Style 79" xfId="3354"/>
    <cellStyle name="Style 8" xfId="3355"/>
    <cellStyle name="Style 8 2" xfId="3356"/>
    <cellStyle name="Style 80" xfId="3357"/>
    <cellStyle name="Style 81" xfId="3358"/>
    <cellStyle name="Style 82" xfId="3359"/>
    <cellStyle name="Style 83" xfId="3360"/>
    <cellStyle name="Style 84" xfId="3361"/>
    <cellStyle name="Style 85" xfId="3362"/>
    <cellStyle name="Style 86" xfId="3363"/>
    <cellStyle name="Style 87" xfId="3364"/>
    <cellStyle name="Style 88" xfId="3365"/>
    <cellStyle name="Style 89" xfId="3366"/>
    <cellStyle name="Style 9" xfId="3367"/>
    <cellStyle name="Style 9 2" xfId="3368"/>
    <cellStyle name="Style 90" xfId="3369"/>
    <cellStyle name="Style 91" xfId="3370"/>
    <cellStyle name="Style 92" xfId="3371"/>
    <cellStyle name="Style 93" xfId="3372"/>
    <cellStyle name="Style 94" xfId="3373"/>
    <cellStyle name="Style 95" xfId="3374"/>
    <cellStyle name="Style 96" xfId="3375"/>
    <cellStyle name="Style 97" xfId="3376"/>
    <cellStyle name="Style 98" xfId="3377"/>
    <cellStyle name="Style 99" xfId="3378"/>
    <cellStyle name="Style Date" xfId="3379"/>
    <cellStyle name="style_1" xfId="3380"/>
    <cellStyle name="subhead" xfId="3381"/>
    <cellStyle name="subhead 2" xfId="3382"/>
    <cellStyle name="Subtotal" xfId="3383"/>
    <cellStyle name="symbol" xfId="3384"/>
    <cellStyle name="T" xfId="3385"/>
    <cellStyle name="T 2" xfId="3386"/>
    <cellStyle name="T_15_10_2013 BC nhu cau von doi ung ODA (2014-2016) ngay 15102013 Sua" xfId="3387"/>
    <cellStyle name="T_bao cao" xfId="3388"/>
    <cellStyle name="T_bao cao 2" xfId="3389"/>
    <cellStyle name="T_bao cao phan bo KHDT 2011(final)" xfId="3390"/>
    <cellStyle name="T_Bao cao so lieu kiem toan nam 2007 sua" xfId="3391"/>
    <cellStyle name="T_Bao cao so lieu kiem toan nam 2007 sua 2" xfId="3392"/>
    <cellStyle name="T_Bao cao so lieu kiem toan nam 2007 sua_!1 1 bao cao giao KH ve HTCMT vung TNB   12-12-2011" xfId="3393"/>
    <cellStyle name="T_Bao cao so lieu kiem toan nam 2007 sua_!1 1 bao cao giao KH ve HTCMT vung TNB   12-12-2011 2" xfId="3394"/>
    <cellStyle name="T_Bao cao so lieu kiem toan nam 2007 sua_KH TPCP vung TNB (03-1-2012)" xfId="3395"/>
    <cellStyle name="T_Bao cao so lieu kiem toan nam 2007 sua_KH TPCP vung TNB (03-1-2012) 2" xfId="3396"/>
    <cellStyle name="T_bao cao_!1 1 bao cao giao KH ve HTCMT vung TNB   12-12-2011" xfId="3397"/>
    <cellStyle name="T_bao cao_!1 1 bao cao giao KH ve HTCMT vung TNB   12-12-2011 2" xfId="3398"/>
    <cellStyle name="T_bao cao_Bieu4HTMT" xfId="3399"/>
    <cellStyle name="T_bao cao_Bieu4HTMT 2" xfId="3400"/>
    <cellStyle name="T_bao cao_Bieu4HTMT_!1 1 bao cao giao KH ve HTCMT vung TNB   12-12-2011" xfId="3401"/>
    <cellStyle name="T_bao cao_Bieu4HTMT_!1 1 bao cao giao KH ve HTCMT vung TNB   12-12-2011 2" xfId="3402"/>
    <cellStyle name="T_bao cao_Bieu4HTMT_KH TPCP vung TNB (03-1-2012)" xfId="3403"/>
    <cellStyle name="T_bao cao_Bieu4HTMT_KH TPCP vung TNB (03-1-2012) 2" xfId="3404"/>
    <cellStyle name="T_bao cao_KH TPCP vung TNB (03-1-2012)" xfId="3405"/>
    <cellStyle name="T_bao cao_KH TPCP vung TNB (03-1-2012) 2" xfId="3406"/>
    <cellStyle name="T_BBTNG-06" xfId="3407"/>
    <cellStyle name="T_BBTNG-06 2" xfId="3408"/>
    <cellStyle name="T_BBTNG-06_!1 1 bao cao giao KH ve HTCMT vung TNB   12-12-2011" xfId="3409"/>
    <cellStyle name="T_BBTNG-06_!1 1 bao cao giao KH ve HTCMT vung TNB   12-12-2011 2" xfId="3410"/>
    <cellStyle name="T_BBTNG-06_Bieu4HTMT" xfId="3411"/>
    <cellStyle name="T_BBTNG-06_Bieu4HTMT 2" xfId="3412"/>
    <cellStyle name="T_BBTNG-06_Bieu4HTMT_!1 1 bao cao giao KH ve HTCMT vung TNB   12-12-2011" xfId="3413"/>
    <cellStyle name="T_BBTNG-06_Bieu4HTMT_!1 1 bao cao giao KH ve HTCMT vung TNB   12-12-2011 2" xfId="3414"/>
    <cellStyle name="T_BBTNG-06_Bieu4HTMT_KH TPCP vung TNB (03-1-2012)" xfId="3415"/>
    <cellStyle name="T_BBTNG-06_Bieu4HTMT_KH TPCP vung TNB (03-1-2012) 2" xfId="3416"/>
    <cellStyle name="T_BBTNG-06_KH TPCP vung TNB (03-1-2012)" xfId="3417"/>
    <cellStyle name="T_BBTNG-06_KH TPCP vung TNB (03-1-2012) 2" xfId="3418"/>
    <cellStyle name="T_BC  NAM 2007" xfId="3419"/>
    <cellStyle name="T_BC  NAM 2007 2" xfId="3420"/>
    <cellStyle name="T_BC CTMT-2008 Ttinh" xfId="3421"/>
    <cellStyle name="T_BC CTMT-2008 Ttinh 2" xfId="3422"/>
    <cellStyle name="T_BC CTMT-2008 Ttinh_!1 1 bao cao giao KH ve HTCMT vung TNB   12-12-2011" xfId="3423"/>
    <cellStyle name="T_BC CTMT-2008 Ttinh_!1 1 bao cao giao KH ve HTCMT vung TNB   12-12-2011 2" xfId="3424"/>
    <cellStyle name="T_BC CTMT-2008 Ttinh_KH TPCP vung TNB (03-1-2012)" xfId="3425"/>
    <cellStyle name="T_BC CTMT-2008 Ttinh_KH TPCP vung TNB (03-1-2012) 2" xfId="3426"/>
    <cellStyle name="T_BC nhu cau von doi ung ODA nganh NN (BKH)" xfId="3427"/>
    <cellStyle name="T_BC nhu cau von doi ung ODA nganh NN (BKH)_05-12  KH trung han 2016-2020 - Liem Thinh edited" xfId="3428"/>
    <cellStyle name="T_BC nhu cau von doi ung ODA nganh NN (BKH)_Copy of 05-12  KH trung han 2016-2020 - Liem Thinh edited (1)" xfId="3429"/>
    <cellStyle name="T_BC Tai co cau (bieu TH)" xfId="3430"/>
    <cellStyle name="T_BC Tai co cau (bieu TH)_05-12  KH trung han 2016-2020 - Liem Thinh edited" xfId="3431"/>
    <cellStyle name="T_BC Tai co cau (bieu TH)_Copy of 05-12  KH trung han 2016-2020 - Liem Thinh edited (1)" xfId="3432"/>
    <cellStyle name="T_Bieu 4.2 A, B KHCTgiong 2011" xfId="3433"/>
    <cellStyle name="T_Bieu 4.2 A, B KHCTgiong 2011 10" xfId="3434"/>
    <cellStyle name="T_Bieu 4.2 A, B KHCTgiong 2011 11" xfId="3435"/>
    <cellStyle name="T_Bieu 4.2 A, B KHCTgiong 2011 12" xfId="3436"/>
    <cellStyle name="T_Bieu 4.2 A, B KHCTgiong 2011 13" xfId="3437"/>
    <cellStyle name="T_Bieu 4.2 A, B KHCTgiong 2011 14" xfId="3438"/>
    <cellStyle name="T_Bieu 4.2 A, B KHCTgiong 2011 15" xfId="3439"/>
    <cellStyle name="T_Bieu 4.2 A, B KHCTgiong 2011 2" xfId="3440"/>
    <cellStyle name="T_Bieu 4.2 A, B KHCTgiong 2011 3" xfId="3441"/>
    <cellStyle name="T_Bieu 4.2 A, B KHCTgiong 2011 4" xfId="3442"/>
    <cellStyle name="T_Bieu 4.2 A, B KHCTgiong 2011 5" xfId="3443"/>
    <cellStyle name="T_Bieu 4.2 A, B KHCTgiong 2011 6" xfId="3444"/>
    <cellStyle name="T_Bieu 4.2 A, B KHCTgiong 2011 7" xfId="3445"/>
    <cellStyle name="T_Bieu 4.2 A, B KHCTgiong 2011 8" xfId="3446"/>
    <cellStyle name="T_Bieu 4.2 A, B KHCTgiong 2011 9" xfId="3447"/>
    <cellStyle name="T_Bieu mau cong trinh khoi cong moi 3-4" xfId="3448"/>
    <cellStyle name="T_Bieu mau cong trinh khoi cong moi 3-4 2" xfId="3449"/>
    <cellStyle name="T_Bieu mau cong trinh khoi cong moi 3-4_!1 1 bao cao giao KH ve HTCMT vung TNB   12-12-2011" xfId="3450"/>
    <cellStyle name="T_Bieu mau cong trinh khoi cong moi 3-4_!1 1 bao cao giao KH ve HTCMT vung TNB   12-12-2011 2" xfId="3451"/>
    <cellStyle name="T_Bieu mau cong trinh khoi cong moi 3-4_KH TPCP vung TNB (03-1-2012)" xfId="3452"/>
    <cellStyle name="T_Bieu mau cong trinh khoi cong moi 3-4_KH TPCP vung TNB (03-1-2012) 2" xfId="3453"/>
    <cellStyle name="T_Bieu mau danh muc du an thuoc CTMTQG nam 2008" xfId="3454"/>
    <cellStyle name="T_Bieu mau danh muc du an thuoc CTMTQG nam 2008 2" xfId="3455"/>
    <cellStyle name="T_Bieu mau danh muc du an thuoc CTMTQG nam 2008_!1 1 bao cao giao KH ve HTCMT vung TNB   12-12-2011" xfId="3456"/>
    <cellStyle name="T_Bieu mau danh muc du an thuoc CTMTQG nam 2008_!1 1 bao cao giao KH ve HTCMT vung TNB   12-12-2011 2" xfId="3457"/>
    <cellStyle name="T_Bieu mau danh muc du an thuoc CTMTQG nam 2008_KH TPCP vung TNB (03-1-2012)" xfId="3458"/>
    <cellStyle name="T_Bieu mau danh muc du an thuoc CTMTQG nam 2008_KH TPCP vung TNB (03-1-2012) 2" xfId="3459"/>
    <cellStyle name="T_Bieu tong hop nhu cau ung 2011 da chon loc -Mien nui" xfId="3460"/>
    <cellStyle name="T_Bieu tong hop nhu cau ung 2011 da chon loc -Mien nui 2" xfId="3461"/>
    <cellStyle name="T_Bieu tong hop nhu cau ung 2011 da chon loc -Mien nui_!1 1 bao cao giao KH ve HTCMT vung TNB   12-12-2011" xfId="3462"/>
    <cellStyle name="T_Bieu tong hop nhu cau ung 2011 da chon loc -Mien nui_!1 1 bao cao giao KH ve HTCMT vung TNB   12-12-2011 2" xfId="3463"/>
    <cellStyle name="T_Bieu tong hop nhu cau ung 2011 da chon loc -Mien nui_KH TPCP vung TNB (03-1-2012)" xfId="3464"/>
    <cellStyle name="T_Bieu tong hop nhu cau ung 2011 da chon loc -Mien nui_KH TPCP vung TNB (03-1-2012) 2" xfId="3465"/>
    <cellStyle name="T_Bieu3ODA" xfId="3466"/>
    <cellStyle name="T_Bieu3ODA 2" xfId="3467"/>
    <cellStyle name="T_Bieu3ODA_!1 1 bao cao giao KH ve HTCMT vung TNB   12-12-2011" xfId="3468"/>
    <cellStyle name="T_Bieu3ODA_!1 1 bao cao giao KH ve HTCMT vung TNB   12-12-2011 2" xfId="3469"/>
    <cellStyle name="T_Bieu3ODA_1" xfId="3470"/>
    <cellStyle name="T_Bieu3ODA_1 2" xfId="3471"/>
    <cellStyle name="T_Bieu3ODA_1_!1 1 bao cao giao KH ve HTCMT vung TNB   12-12-2011" xfId="3472"/>
    <cellStyle name="T_Bieu3ODA_1_!1 1 bao cao giao KH ve HTCMT vung TNB   12-12-2011 2" xfId="3473"/>
    <cellStyle name="T_Bieu3ODA_1_KH TPCP vung TNB (03-1-2012)" xfId="3474"/>
    <cellStyle name="T_Bieu3ODA_1_KH TPCP vung TNB (03-1-2012) 2" xfId="3475"/>
    <cellStyle name="T_Bieu3ODA_KH TPCP vung TNB (03-1-2012)" xfId="3476"/>
    <cellStyle name="T_Bieu3ODA_KH TPCP vung TNB (03-1-2012) 2" xfId="3477"/>
    <cellStyle name="T_Bieu4HTMT" xfId="3478"/>
    <cellStyle name="T_Bieu4HTMT 2" xfId="3479"/>
    <cellStyle name="T_Bieu4HTMT_!1 1 bao cao giao KH ve HTCMT vung TNB   12-12-2011" xfId="3480"/>
    <cellStyle name="T_Bieu4HTMT_!1 1 bao cao giao KH ve HTCMT vung TNB   12-12-2011 2" xfId="3481"/>
    <cellStyle name="T_Bieu4HTMT_KH TPCP vung TNB (03-1-2012)" xfId="3482"/>
    <cellStyle name="T_Bieu4HTMT_KH TPCP vung TNB (03-1-2012) 2" xfId="3483"/>
    <cellStyle name="T_bo sung von KCH nam 2010 va Du an tre kho khan" xfId="3484"/>
    <cellStyle name="T_bo sung von KCH nam 2010 va Du an tre kho khan 2" xfId="3485"/>
    <cellStyle name="T_bo sung von KCH nam 2010 va Du an tre kho khan_!1 1 bao cao giao KH ve HTCMT vung TNB   12-12-2011" xfId="3486"/>
    <cellStyle name="T_bo sung von KCH nam 2010 va Du an tre kho khan_!1 1 bao cao giao KH ve HTCMT vung TNB   12-12-2011 2" xfId="3487"/>
    <cellStyle name="T_bo sung von KCH nam 2010 va Du an tre kho khan_KH TPCP vung TNB (03-1-2012)" xfId="3488"/>
    <cellStyle name="T_bo sung von KCH nam 2010 va Du an tre kho khan_KH TPCP vung TNB (03-1-2012) 2" xfId="3489"/>
    <cellStyle name="T_Book1" xfId="3490"/>
    <cellStyle name="T_Book1 2" xfId="3491"/>
    <cellStyle name="T_Book1 3" xfId="3492"/>
    <cellStyle name="T_Book1_!1 1 bao cao giao KH ve HTCMT vung TNB   12-12-2011" xfId="3493"/>
    <cellStyle name="T_Book1_!1 1 bao cao giao KH ve HTCMT vung TNB   12-12-2011 2" xfId="3494"/>
    <cellStyle name="T_Book1_1" xfId="3495"/>
    <cellStyle name="T_Book1_1 2" xfId="3496"/>
    <cellStyle name="T_Book1_1_Bieu tong hop nhu cau ung 2011 da chon loc -Mien nui" xfId="3497"/>
    <cellStyle name="T_Book1_1_Bieu tong hop nhu cau ung 2011 da chon loc -Mien nui 2" xfId="3498"/>
    <cellStyle name="T_Book1_1_Bieu tong hop nhu cau ung 2011 da chon loc -Mien nui_!1 1 bao cao giao KH ve HTCMT vung TNB   12-12-2011" xfId="3499"/>
    <cellStyle name="T_Book1_1_Bieu tong hop nhu cau ung 2011 da chon loc -Mien nui_!1 1 bao cao giao KH ve HTCMT vung TNB   12-12-2011 2" xfId="3500"/>
    <cellStyle name="T_Book1_1_Bieu tong hop nhu cau ung 2011 da chon loc -Mien nui_KH TPCP vung TNB (03-1-2012)" xfId="3501"/>
    <cellStyle name="T_Book1_1_Bieu tong hop nhu cau ung 2011 da chon loc -Mien nui_KH TPCP vung TNB (03-1-2012) 2" xfId="3502"/>
    <cellStyle name="T_Book1_1_Bieu3ODA" xfId="3503"/>
    <cellStyle name="T_Book1_1_Bieu3ODA 2" xfId="3504"/>
    <cellStyle name="T_Book1_1_Bieu3ODA_!1 1 bao cao giao KH ve HTCMT vung TNB   12-12-2011" xfId="3505"/>
    <cellStyle name="T_Book1_1_Bieu3ODA_!1 1 bao cao giao KH ve HTCMT vung TNB   12-12-2011 2" xfId="3506"/>
    <cellStyle name="T_Book1_1_Bieu3ODA_KH TPCP vung TNB (03-1-2012)" xfId="3507"/>
    <cellStyle name="T_Book1_1_Bieu3ODA_KH TPCP vung TNB (03-1-2012) 2" xfId="3508"/>
    <cellStyle name="T_Book1_1_CPK" xfId="3509"/>
    <cellStyle name="T_Book1_1_CPK 2" xfId="3510"/>
    <cellStyle name="T_Book1_1_CPK_!1 1 bao cao giao KH ve HTCMT vung TNB   12-12-2011" xfId="3511"/>
    <cellStyle name="T_Book1_1_CPK_!1 1 bao cao giao KH ve HTCMT vung TNB   12-12-2011 2" xfId="3512"/>
    <cellStyle name="T_Book1_1_CPK_Bieu4HTMT" xfId="3513"/>
    <cellStyle name="T_Book1_1_CPK_Bieu4HTMT 2" xfId="3514"/>
    <cellStyle name="T_Book1_1_CPK_Bieu4HTMT_!1 1 bao cao giao KH ve HTCMT vung TNB   12-12-2011" xfId="3515"/>
    <cellStyle name="T_Book1_1_CPK_Bieu4HTMT_!1 1 bao cao giao KH ve HTCMT vung TNB   12-12-2011 2" xfId="3516"/>
    <cellStyle name="T_Book1_1_CPK_Bieu4HTMT_KH TPCP vung TNB (03-1-2012)" xfId="3517"/>
    <cellStyle name="T_Book1_1_CPK_Bieu4HTMT_KH TPCP vung TNB (03-1-2012) 2" xfId="3518"/>
    <cellStyle name="T_Book1_1_CPK_KH TPCP vung TNB (03-1-2012)" xfId="3519"/>
    <cellStyle name="T_Book1_1_CPK_KH TPCP vung TNB (03-1-2012) 2" xfId="3520"/>
    <cellStyle name="T_Book1_1_KH TPCP vung TNB (03-1-2012)" xfId="3521"/>
    <cellStyle name="T_Book1_1_KH TPCP vung TNB (03-1-2012) 2" xfId="3522"/>
    <cellStyle name="T_Book1_1_kien giang 2" xfId="3523"/>
    <cellStyle name="T_Book1_1_kien giang 2 2" xfId="3524"/>
    <cellStyle name="T_Book1_1_Luy ke von ung nam 2011 -Thoa gui ngay 12-8-2012" xfId="3525"/>
    <cellStyle name="T_Book1_1_Luy ke von ung nam 2011 -Thoa gui ngay 12-8-2012 2" xfId="3526"/>
    <cellStyle name="T_Book1_1_Luy ke von ung nam 2011 -Thoa gui ngay 12-8-2012_!1 1 bao cao giao KH ve HTCMT vung TNB   12-12-2011" xfId="3527"/>
    <cellStyle name="T_Book1_1_Luy ke von ung nam 2011 -Thoa gui ngay 12-8-2012_!1 1 bao cao giao KH ve HTCMT vung TNB   12-12-2011 2" xfId="3528"/>
    <cellStyle name="T_Book1_1_Luy ke von ung nam 2011 -Thoa gui ngay 12-8-2012_KH TPCP vung TNB (03-1-2012)" xfId="3529"/>
    <cellStyle name="T_Book1_1_Luy ke von ung nam 2011 -Thoa gui ngay 12-8-2012_KH TPCP vung TNB (03-1-2012) 2" xfId="3530"/>
    <cellStyle name="T_Book1_1_Thiet bi" xfId="3531"/>
    <cellStyle name="T_Book1_1_Thiet bi 2" xfId="3532"/>
    <cellStyle name="T_Book1_1_Thiet bi_!1 1 bao cao giao KH ve HTCMT vung TNB   12-12-2011" xfId="3533"/>
    <cellStyle name="T_Book1_1_Thiet bi_!1 1 bao cao giao KH ve HTCMT vung TNB   12-12-2011 2" xfId="3534"/>
    <cellStyle name="T_Book1_1_Thiet bi_Bieu4HTMT" xfId="3535"/>
    <cellStyle name="T_Book1_1_Thiet bi_Bieu4HTMT 2" xfId="3536"/>
    <cellStyle name="T_Book1_1_Thiet bi_Bieu4HTMT_!1 1 bao cao giao KH ve HTCMT vung TNB   12-12-2011" xfId="3537"/>
    <cellStyle name="T_Book1_1_Thiet bi_Bieu4HTMT_!1 1 bao cao giao KH ve HTCMT vung TNB   12-12-2011 2" xfId="3538"/>
    <cellStyle name="T_Book1_1_Thiet bi_Bieu4HTMT_KH TPCP vung TNB (03-1-2012)" xfId="3539"/>
    <cellStyle name="T_Book1_1_Thiet bi_Bieu4HTMT_KH TPCP vung TNB (03-1-2012) 2" xfId="3540"/>
    <cellStyle name="T_Book1_1_Thiet bi_KH TPCP vung TNB (03-1-2012)" xfId="3541"/>
    <cellStyle name="T_Book1_1_Thiet bi_KH TPCP vung TNB (03-1-2012) 2" xfId="3542"/>
    <cellStyle name="T_Book1_15_10_2013 BC nhu cau von doi ung ODA (2014-2016) ngay 15102013 Sua" xfId="3543"/>
    <cellStyle name="T_Book1_bao cao phan bo KHDT 2011(final)" xfId="3544"/>
    <cellStyle name="T_Book1_bao cao phan bo KHDT 2011(final)_BC nhu cau von doi ung ODA nganh NN (BKH)" xfId="3545"/>
    <cellStyle name="T_Book1_bao cao phan bo KHDT 2011(final)_BC Tai co cau (bieu TH)" xfId="3546"/>
    <cellStyle name="T_Book1_bao cao phan bo KHDT 2011(final)_DK 2014-2015 final" xfId="3547"/>
    <cellStyle name="T_Book1_bao cao phan bo KHDT 2011(final)_DK 2014-2015 new" xfId="3548"/>
    <cellStyle name="T_Book1_bao cao phan bo KHDT 2011(final)_DK KH CBDT 2014 11-11-2013" xfId="3549"/>
    <cellStyle name="T_Book1_bao cao phan bo KHDT 2011(final)_DK KH CBDT 2014 11-11-2013(1)" xfId="3550"/>
    <cellStyle name="T_Book1_bao cao phan bo KHDT 2011(final)_KH 2011-2015" xfId="3551"/>
    <cellStyle name="T_Book1_bao cao phan bo KHDT 2011(final)_tai co cau dau tu (tong hop)1" xfId="3552"/>
    <cellStyle name="T_Book1_BC nhu cau von doi ung ODA nganh NN (BKH)" xfId="3553"/>
    <cellStyle name="T_Book1_BC nhu cau von doi ung ODA nganh NN (BKH)_05-12  KH trung han 2016-2020 - Liem Thinh edited" xfId="3554"/>
    <cellStyle name="T_Book1_BC nhu cau von doi ung ODA nganh NN (BKH)_Copy of 05-12  KH trung han 2016-2020 - Liem Thinh edited (1)" xfId="3555"/>
    <cellStyle name="T_Book1_BC NQ11-CP - chinh sua lai" xfId="3556"/>
    <cellStyle name="T_Book1_BC NQ11-CP - chinh sua lai 2" xfId="3557"/>
    <cellStyle name="T_Book1_BC NQ11-CP-Quynh sau bieu so3" xfId="3558"/>
    <cellStyle name="T_Book1_BC NQ11-CP-Quynh sau bieu so3 2" xfId="3559"/>
    <cellStyle name="T_Book1_BC Tai co cau (bieu TH)" xfId="3560"/>
    <cellStyle name="T_Book1_BC Tai co cau (bieu TH)_05-12  KH trung han 2016-2020 - Liem Thinh edited" xfId="3561"/>
    <cellStyle name="T_Book1_BC Tai co cau (bieu TH)_Copy of 05-12  KH trung han 2016-2020 - Liem Thinh edited (1)" xfId="3562"/>
    <cellStyle name="T_Book1_BC_NQ11-CP_-_Thao_sua_lai" xfId="3563"/>
    <cellStyle name="T_Book1_BC_NQ11-CP_-_Thao_sua_lai 2" xfId="3564"/>
    <cellStyle name="T_Book1_Bieu mau cong trinh khoi cong moi 3-4" xfId="3565"/>
    <cellStyle name="T_Book1_Bieu mau cong trinh khoi cong moi 3-4 2" xfId="3566"/>
    <cellStyle name="T_Book1_Bieu mau cong trinh khoi cong moi 3-4_!1 1 bao cao giao KH ve HTCMT vung TNB   12-12-2011" xfId="3567"/>
    <cellStyle name="T_Book1_Bieu mau cong trinh khoi cong moi 3-4_!1 1 bao cao giao KH ve HTCMT vung TNB   12-12-2011 2" xfId="3568"/>
    <cellStyle name="T_Book1_Bieu mau cong trinh khoi cong moi 3-4_KH TPCP vung TNB (03-1-2012)" xfId="3569"/>
    <cellStyle name="T_Book1_Bieu mau cong trinh khoi cong moi 3-4_KH TPCP vung TNB (03-1-2012) 2" xfId="3570"/>
    <cellStyle name="T_Book1_Bieu mau danh muc du an thuoc CTMTQG nam 2008" xfId="3571"/>
    <cellStyle name="T_Book1_Bieu mau danh muc du an thuoc CTMTQG nam 2008 2" xfId="3572"/>
    <cellStyle name="T_Book1_Bieu mau danh muc du an thuoc CTMTQG nam 2008_!1 1 bao cao giao KH ve HTCMT vung TNB   12-12-2011" xfId="3573"/>
    <cellStyle name="T_Book1_Bieu mau danh muc du an thuoc CTMTQG nam 2008_!1 1 bao cao giao KH ve HTCMT vung TNB   12-12-2011 2" xfId="3574"/>
    <cellStyle name="T_Book1_Bieu mau danh muc du an thuoc CTMTQG nam 2008_KH TPCP vung TNB (03-1-2012)" xfId="3575"/>
    <cellStyle name="T_Book1_Bieu mau danh muc du an thuoc CTMTQG nam 2008_KH TPCP vung TNB (03-1-2012) 2" xfId="3576"/>
    <cellStyle name="T_Book1_Bieu tong hop nhu cau ung 2011 da chon loc -Mien nui" xfId="3577"/>
    <cellStyle name="T_Book1_Bieu tong hop nhu cau ung 2011 da chon loc -Mien nui 2" xfId="3578"/>
    <cellStyle name="T_Book1_Bieu tong hop nhu cau ung 2011 da chon loc -Mien nui_!1 1 bao cao giao KH ve HTCMT vung TNB   12-12-2011" xfId="3579"/>
    <cellStyle name="T_Book1_Bieu tong hop nhu cau ung 2011 da chon loc -Mien nui_!1 1 bao cao giao KH ve HTCMT vung TNB   12-12-2011 2" xfId="3580"/>
    <cellStyle name="T_Book1_Bieu tong hop nhu cau ung 2011 da chon loc -Mien nui_KH TPCP vung TNB (03-1-2012)" xfId="3581"/>
    <cellStyle name="T_Book1_Bieu tong hop nhu cau ung 2011 da chon loc -Mien nui_KH TPCP vung TNB (03-1-2012) 2" xfId="3582"/>
    <cellStyle name="T_Book1_Bieu3ODA" xfId="3583"/>
    <cellStyle name="T_Book1_Bieu3ODA 2" xfId="3584"/>
    <cellStyle name="T_Book1_Bieu3ODA_!1 1 bao cao giao KH ve HTCMT vung TNB   12-12-2011" xfId="3585"/>
    <cellStyle name="T_Book1_Bieu3ODA_!1 1 bao cao giao KH ve HTCMT vung TNB   12-12-2011 2" xfId="3586"/>
    <cellStyle name="T_Book1_Bieu3ODA_1" xfId="3587"/>
    <cellStyle name="T_Book1_Bieu3ODA_1 2" xfId="3588"/>
    <cellStyle name="T_Book1_Bieu3ODA_1_!1 1 bao cao giao KH ve HTCMT vung TNB   12-12-2011" xfId="3589"/>
    <cellStyle name="T_Book1_Bieu3ODA_1_!1 1 bao cao giao KH ve HTCMT vung TNB   12-12-2011 2" xfId="3590"/>
    <cellStyle name="T_Book1_Bieu3ODA_1_KH TPCP vung TNB (03-1-2012)" xfId="3591"/>
    <cellStyle name="T_Book1_Bieu3ODA_1_KH TPCP vung TNB (03-1-2012) 2" xfId="3592"/>
    <cellStyle name="T_Book1_Bieu3ODA_KH TPCP vung TNB (03-1-2012)" xfId="3593"/>
    <cellStyle name="T_Book1_Bieu3ODA_KH TPCP vung TNB (03-1-2012) 2" xfId="3594"/>
    <cellStyle name="T_Book1_Bieu4HTMT" xfId="3595"/>
    <cellStyle name="T_Book1_Bieu4HTMT 2" xfId="3596"/>
    <cellStyle name="T_Book1_Bieu4HTMT_!1 1 bao cao giao KH ve HTCMT vung TNB   12-12-2011" xfId="3597"/>
    <cellStyle name="T_Book1_Bieu4HTMT_!1 1 bao cao giao KH ve HTCMT vung TNB   12-12-2011 2" xfId="3598"/>
    <cellStyle name="T_Book1_Bieu4HTMT_KH TPCP vung TNB (03-1-2012)" xfId="3599"/>
    <cellStyle name="T_Book1_Bieu4HTMT_KH TPCP vung TNB (03-1-2012) 2" xfId="3600"/>
    <cellStyle name="T_Book1_Book1" xfId="3601"/>
    <cellStyle name="T_Book1_Book1 2" xfId="3602"/>
    <cellStyle name="T_Book1_Cong trinh co y kien LD_Dang_NN_2011-Tay nguyen-9-10" xfId="3603"/>
    <cellStyle name="T_Book1_Cong trinh co y kien LD_Dang_NN_2011-Tay nguyen-9-10 2" xfId="3604"/>
    <cellStyle name="T_Book1_Cong trinh co y kien LD_Dang_NN_2011-Tay nguyen-9-10_!1 1 bao cao giao KH ve HTCMT vung TNB   12-12-2011" xfId="3605"/>
    <cellStyle name="T_Book1_Cong trinh co y kien LD_Dang_NN_2011-Tay nguyen-9-10_!1 1 bao cao giao KH ve HTCMT vung TNB   12-12-2011 2" xfId="3606"/>
    <cellStyle name="T_Book1_Cong trinh co y kien LD_Dang_NN_2011-Tay nguyen-9-10_Bieu4HTMT" xfId="3607"/>
    <cellStyle name="T_Book1_Cong trinh co y kien LD_Dang_NN_2011-Tay nguyen-9-10_Bieu4HTMT 2" xfId="3608"/>
    <cellStyle name="T_Book1_Cong trinh co y kien LD_Dang_NN_2011-Tay nguyen-9-10_KH TPCP vung TNB (03-1-2012)" xfId="3609"/>
    <cellStyle name="T_Book1_Cong trinh co y kien LD_Dang_NN_2011-Tay nguyen-9-10_KH TPCP vung TNB (03-1-2012) 2" xfId="3610"/>
    <cellStyle name="T_Book1_CPK" xfId="3611"/>
    <cellStyle name="T_Book1_CPK 2" xfId="3612"/>
    <cellStyle name="T_Book1_danh muc chuan bi dau tu 2011 ngay 07-6-2011" xfId="3613"/>
    <cellStyle name="T_Book1_danh muc chuan bi dau tu 2011 ngay 07-6-2011 2" xfId="3614"/>
    <cellStyle name="T_Book1_dieu chinh KH 2011 ngay 26-5-2011111" xfId="3615"/>
    <cellStyle name="T_Book1_dieu chinh KH 2011 ngay 26-5-2011111 2" xfId="3616"/>
    <cellStyle name="T_Book1_DK 2014-2015 final" xfId="3617"/>
    <cellStyle name="T_Book1_DK 2014-2015 final_05-12  KH trung han 2016-2020 - Liem Thinh edited" xfId="3618"/>
    <cellStyle name="T_Book1_DK 2014-2015 final_Copy of 05-12  KH trung han 2016-2020 - Liem Thinh edited (1)" xfId="3619"/>
    <cellStyle name="T_Book1_DK 2014-2015 new" xfId="3620"/>
    <cellStyle name="T_Book1_DK 2014-2015 new_05-12  KH trung han 2016-2020 - Liem Thinh edited" xfId="3621"/>
    <cellStyle name="T_Book1_DK 2014-2015 new_Copy of 05-12  KH trung han 2016-2020 - Liem Thinh edited (1)" xfId="3622"/>
    <cellStyle name="T_Book1_DK KH CBDT 2014 11-11-2013" xfId="3623"/>
    <cellStyle name="T_Book1_DK KH CBDT 2014 11-11-2013(1)" xfId="3624"/>
    <cellStyle name="T_Book1_DK KH CBDT 2014 11-11-2013(1)_05-12  KH trung han 2016-2020 - Liem Thinh edited" xfId="3625"/>
    <cellStyle name="T_Book1_DK KH CBDT 2014 11-11-2013(1)_Copy of 05-12  KH trung han 2016-2020 - Liem Thinh edited (1)" xfId="3626"/>
    <cellStyle name="T_Book1_DK KH CBDT 2014 11-11-2013_05-12  KH trung han 2016-2020 - Liem Thinh edited" xfId="3627"/>
    <cellStyle name="T_Book1_DK KH CBDT 2014 11-11-2013_Copy of 05-12  KH trung han 2016-2020 - Liem Thinh edited (1)" xfId="3628"/>
    <cellStyle name="T_Book1_Du an khoi cong moi nam 2010" xfId="3629"/>
    <cellStyle name="T_Book1_Du an khoi cong moi nam 2010 2" xfId="3630"/>
    <cellStyle name="T_Book1_Du an khoi cong moi nam 2010_!1 1 bao cao giao KH ve HTCMT vung TNB   12-12-2011" xfId="3631"/>
    <cellStyle name="T_Book1_Du an khoi cong moi nam 2010_!1 1 bao cao giao KH ve HTCMT vung TNB   12-12-2011 2" xfId="3632"/>
    <cellStyle name="T_Book1_Du an khoi cong moi nam 2010_KH TPCP vung TNB (03-1-2012)" xfId="3633"/>
    <cellStyle name="T_Book1_Du an khoi cong moi nam 2010_KH TPCP vung TNB (03-1-2012) 2" xfId="3634"/>
    <cellStyle name="T_Book1_giao KH 2011 ngay 10-12-2010" xfId="3635"/>
    <cellStyle name="T_Book1_giao KH 2011 ngay 10-12-2010 2" xfId="3636"/>
    <cellStyle name="T_Book1_Hang Tom goi9 9-07(Cau 12 sua)" xfId="3637"/>
    <cellStyle name="T_Book1_Hang Tom goi9 9-07(Cau 12 sua) 2" xfId="3638"/>
    <cellStyle name="T_Book1_Ket qua phan bo von nam 2008" xfId="3639"/>
    <cellStyle name="T_Book1_Ket qua phan bo von nam 2008 2" xfId="3640"/>
    <cellStyle name="T_Book1_Ket qua phan bo von nam 2008_!1 1 bao cao giao KH ve HTCMT vung TNB   12-12-2011" xfId="3641"/>
    <cellStyle name="T_Book1_Ket qua phan bo von nam 2008_!1 1 bao cao giao KH ve HTCMT vung TNB   12-12-2011 2" xfId="3642"/>
    <cellStyle name="T_Book1_Ket qua phan bo von nam 2008_KH TPCP vung TNB (03-1-2012)" xfId="3643"/>
    <cellStyle name="T_Book1_Ket qua phan bo von nam 2008_KH TPCP vung TNB (03-1-2012) 2" xfId="3644"/>
    <cellStyle name="T_Book1_KH TPCP vung TNB (03-1-2012)" xfId="3645"/>
    <cellStyle name="T_Book1_KH TPCP vung TNB (03-1-2012) 2" xfId="3646"/>
    <cellStyle name="T_Book1_KH XDCB_2008 lan 2 sua ngay 10-11" xfId="3647"/>
    <cellStyle name="T_Book1_KH XDCB_2008 lan 2 sua ngay 10-11 2" xfId="3648"/>
    <cellStyle name="T_Book1_KH XDCB_2008 lan 2 sua ngay 10-11_!1 1 bao cao giao KH ve HTCMT vung TNB   12-12-2011" xfId="3649"/>
    <cellStyle name="T_Book1_KH XDCB_2008 lan 2 sua ngay 10-11_!1 1 bao cao giao KH ve HTCMT vung TNB   12-12-2011 2" xfId="3650"/>
    <cellStyle name="T_Book1_KH XDCB_2008 lan 2 sua ngay 10-11_KH TPCP vung TNB (03-1-2012)" xfId="3651"/>
    <cellStyle name="T_Book1_KH XDCB_2008 lan 2 sua ngay 10-11_KH TPCP vung TNB (03-1-2012) 2" xfId="3652"/>
    <cellStyle name="T_Book1_Khoi luong chinh Hang Tom" xfId="3653"/>
    <cellStyle name="T_Book1_Khoi luong chinh Hang Tom 2" xfId="3654"/>
    <cellStyle name="T_Book1_kien giang 2" xfId="3655"/>
    <cellStyle name="T_Book1_kien giang 2 2" xfId="3656"/>
    <cellStyle name="T_Book1_Luy ke von ung nam 2011 -Thoa gui ngay 12-8-2012" xfId="3657"/>
    <cellStyle name="T_Book1_Luy ke von ung nam 2011 -Thoa gui ngay 12-8-2012 2" xfId="3658"/>
    <cellStyle name="T_Book1_Luy ke von ung nam 2011 -Thoa gui ngay 12-8-2012_!1 1 bao cao giao KH ve HTCMT vung TNB   12-12-2011" xfId="3659"/>
    <cellStyle name="T_Book1_Luy ke von ung nam 2011 -Thoa gui ngay 12-8-2012_!1 1 bao cao giao KH ve HTCMT vung TNB   12-12-2011 2" xfId="3660"/>
    <cellStyle name="T_Book1_Luy ke von ung nam 2011 -Thoa gui ngay 12-8-2012_KH TPCP vung TNB (03-1-2012)" xfId="3661"/>
    <cellStyle name="T_Book1_Luy ke von ung nam 2011 -Thoa gui ngay 12-8-2012_KH TPCP vung TNB (03-1-2012) 2" xfId="3662"/>
    <cellStyle name="T_Book1_Nhu cau von ung truoc 2011 Tha h Hoa + Nge An gui TW" xfId="3663"/>
    <cellStyle name="T_Book1_Nhu cau von ung truoc 2011 Tha h Hoa + Nge An gui TW 2" xfId="3664"/>
    <cellStyle name="T_Book1_Nhu cau von ung truoc 2011 Tha h Hoa + Nge An gui TW_!1 1 bao cao giao KH ve HTCMT vung TNB   12-12-2011" xfId="3665"/>
    <cellStyle name="T_Book1_Nhu cau von ung truoc 2011 Tha h Hoa + Nge An gui TW_!1 1 bao cao giao KH ve HTCMT vung TNB   12-12-2011 2" xfId="3666"/>
    <cellStyle name="T_Book1_Nhu cau von ung truoc 2011 Tha h Hoa + Nge An gui TW_Bieu4HTMT" xfId="3667"/>
    <cellStyle name="T_Book1_Nhu cau von ung truoc 2011 Tha h Hoa + Nge An gui TW_Bieu4HTMT 2" xfId="3668"/>
    <cellStyle name="T_Book1_Nhu cau von ung truoc 2011 Tha h Hoa + Nge An gui TW_Bieu4HTMT_!1 1 bao cao giao KH ve HTCMT vung TNB   12-12-2011" xfId="3669"/>
    <cellStyle name="T_Book1_Nhu cau von ung truoc 2011 Tha h Hoa + Nge An gui TW_Bieu4HTMT_!1 1 bao cao giao KH ve HTCMT vung TNB   12-12-2011 2" xfId="3670"/>
    <cellStyle name="T_Book1_Nhu cau von ung truoc 2011 Tha h Hoa + Nge An gui TW_Bieu4HTMT_KH TPCP vung TNB (03-1-2012)" xfId="3671"/>
    <cellStyle name="T_Book1_Nhu cau von ung truoc 2011 Tha h Hoa + Nge An gui TW_Bieu4HTMT_KH TPCP vung TNB (03-1-2012) 2" xfId="3672"/>
    <cellStyle name="T_Book1_Nhu cau von ung truoc 2011 Tha h Hoa + Nge An gui TW_KH TPCP vung TNB (03-1-2012)" xfId="3673"/>
    <cellStyle name="T_Book1_Nhu cau von ung truoc 2011 Tha h Hoa + Nge An gui TW_KH TPCP vung TNB (03-1-2012) 2" xfId="3674"/>
    <cellStyle name="T_Book1_phu luc tong ket tinh hinh TH giai doan 03-10 (ngay 30)" xfId="3675"/>
    <cellStyle name="T_Book1_phu luc tong ket tinh hinh TH giai doan 03-10 (ngay 30) 2" xfId="3676"/>
    <cellStyle name="T_Book1_phu luc tong ket tinh hinh TH giai doan 03-10 (ngay 30)_!1 1 bao cao giao KH ve HTCMT vung TNB   12-12-2011" xfId="3677"/>
    <cellStyle name="T_Book1_phu luc tong ket tinh hinh TH giai doan 03-10 (ngay 30)_!1 1 bao cao giao KH ve HTCMT vung TNB   12-12-2011 2" xfId="3678"/>
    <cellStyle name="T_Book1_phu luc tong ket tinh hinh TH giai doan 03-10 (ngay 30)_KH TPCP vung TNB (03-1-2012)" xfId="3679"/>
    <cellStyle name="T_Book1_phu luc tong ket tinh hinh TH giai doan 03-10 (ngay 30)_KH TPCP vung TNB (03-1-2012) 2" xfId="3680"/>
    <cellStyle name="T_Book1_TH ung tren 70%-Ra soat phap ly-8-6 (dung de chuyen vao vu TH)" xfId="3681"/>
    <cellStyle name="T_Book1_TH ung tren 70%-Ra soat phap ly-8-6 (dung de chuyen vao vu TH) 2" xfId="3682"/>
    <cellStyle name="T_Book1_TH ung tren 70%-Ra soat phap ly-8-6 (dung de chuyen vao vu TH)_!1 1 bao cao giao KH ve HTCMT vung TNB   12-12-2011" xfId="3683"/>
    <cellStyle name="T_Book1_TH ung tren 70%-Ra soat phap ly-8-6 (dung de chuyen vao vu TH)_!1 1 bao cao giao KH ve HTCMT vung TNB   12-12-2011 2" xfId="3684"/>
    <cellStyle name="T_Book1_TH ung tren 70%-Ra soat phap ly-8-6 (dung de chuyen vao vu TH)_Bieu4HTMT" xfId="3685"/>
    <cellStyle name="T_Book1_TH ung tren 70%-Ra soat phap ly-8-6 (dung de chuyen vao vu TH)_Bieu4HTMT 2" xfId="3686"/>
    <cellStyle name="T_Book1_TH ung tren 70%-Ra soat phap ly-8-6 (dung de chuyen vao vu TH)_KH TPCP vung TNB (03-1-2012)" xfId="3687"/>
    <cellStyle name="T_Book1_TH ung tren 70%-Ra soat phap ly-8-6 (dung de chuyen vao vu TH)_KH TPCP vung TNB (03-1-2012) 2" xfId="3688"/>
    <cellStyle name="T_Book1_TH y kien LD_KH 2010 Ca Nuoc 22-9-2011-Gui ca Vu" xfId="3689"/>
    <cellStyle name="T_Book1_TH y kien LD_KH 2010 Ca Nuoc 22-9-2011-Gui ca Vu 2" xfId="3690"/>
    <cellStyle name="T_Book1_TH y kien LD_KH 2010 Ca Nuoc 22-9-2011-Gui ca Vu_!1 1 bao cao giao KH ve HTCMT vung TNB   12-12-2011" xfId="3691"/>
    <cellStyle name="T_Book1_TH y kien LD_KH 2010 Ca Nuoc 22-9-2011-Gui ca Vu_!1 1 bao cao giao KH ve HTCMT vung TNB   12-12-2011 2" xfId="3692"/>
    <cellStyle name="T_Book1_TH y kien LD_KH 2010 Ca Nuoc 22-9-2011-Gui ca Vu_Bieu4HTMT" xfId="3693"/>
    <cellStyle name="T_Book1_TH y kien LD_KH 2010 Ca Nuoc 22-9-2011-Gui ca Vu_Bieu4HTMT 2" xfId="3694"/>
    <cellStyle name="T_Book1_TH y kien LD_KH 2010 Ca Nuoc 22-9-2011-Gui ca Vu_KH TPCP vung TNB (03-1-2012)" xfId="3695"/>
    <cellStyle name="T_Book1_TH y kien LD_KH 2010 Ca Nuoc 22-9-2011-Gui ca Vu_KH TPCP vung TNB (03-1-2012) 2" xfId="3696"/>
    <cellStyle name="T_Book1_Thiet bi" xfId="3697"/>
    <cellStyle name="T_Book1_Thiet bi 2" xfId="3698"/>
    <cellStyle name="T_Book1_TN - Ho tro khac 2011" xfId="3699"/>
    <cellStyle name="T_Book1_TN - Ho tro khac 2011 2" xfId="3700"/>
    <cellStyle name="T_Book1_TN - Ho tro khac 2011_!1 1 bao cao giao KH ve HTCMT vung TNB   12-12-2011" xfId="3701"/>
    <cellStyle name="T_Book1_TN - Ho tro khac 2011_!1 1 bao cao giao KH ve HTCMT vung TNB   12-12-2011 2" xfId="3702"/>
    <cellStyle name="T_Book1_TN - Ho tro khac 2011_Bieu4HTMT" xfId="3703"/>
    <cellStyle name="T_Book1_TN - Ho tro khac 2011_Bieu4HTMT 2" xfId="3704"/>
    <cellStyle name="T_Book1_TN - Ho tro khac 2011_KH TPCP vung TNB (03-1-2012)" xfId="3705"/>
    <cellStyle name="T_Book1_TN - Ho tro khac 2011_KH TPCP vung TNB (03-1-2012) 2" xfId="3706"/>
    <cellStyle name="T_Book1_ung truoc 2011 NSTW Thanh Hoa + Nge An gui Thu 12-5" xfId="3707"/>
    <cellStyle name="T_Book1_ung truoc 2011 NSTW Thanh Hoa + Nge An gui Thu 12-5 2" xfId="3708"/>
    <cellStyle name="T_Book1_ung truoc 2011 NSTW Thanh Hoa + Nge An gui Thu 12-5_!1 1 bao cao giao KH ve HTCMT vung TNB   12-12-2011" xfId="3709"/>
    <cellStyle name="T_Book1_ung truoc 2011 NSTW Thanh Hoa + Nge An gui Thu 12-5_!1 1 bao cao giao KH ve HTCMT vung TNB   12-12-2011 2" xfId="3710"/>
    <cellStyle name="T_Book1_ung truoc 2011 NSTW Thanh Hoa + Nge An gui Thu 12-5_Bieu4HTMT" xfId="3711"/>
    <cellStyle name="T_Book1_ung truoc 2011 NSTW Thanh Hoa + Nge An gui Thu 12-5_Bieu4HTMT 2" xfId="3712"/>
    <cellStyle name="T_Book1_ung truoc 2011 NSTW Thanh Hoa + Nge An gui Thu 12-5_Bieu4HTMT_!1 1 bao cao giao KH ve HTCMT vung TNB   12-12-2011" xfId="3713"/>
    <cellStyle name="T_Book1_ung truoc 2011 NSTW Thanh Hoa + Nge An gui Thu 12-5_Bieu4HTMT_!1 1 bao cao giao KH ve HTCMT vung TNB   12-12-2011 2" xfId="3714"/>
    <cellStyle name="T_Book1_ung truoc 2011 NSTW Thanh Hoa + Nge An gui Thu 12-5_Bieu4HTMT_KH TPCP vung TNB (03-1-2012)" xfId="3715"/>
    <cellStyle name="T_Book1_ung truoc 2011 NSTW Thanh Hoa + Nge An gui Thu 12-5_Bieu4HTMT_KH TPCP vung TNB (03-1-2012) 2" xfId="3716"/>
    <cellStyle name="T_Book1_ung truoc 2011 NSTW Thanh Hoa + Nge An gui Thu 12-5_KH TPCP vung TNB (03-1-2012)" xfId="3717"/>
    <cellStyle name="T_Book1_ung truoc 2011 NSTW Thanh Hoa + Nge An gui Thu 12-5_KH TPCP vung TNB (03-1-2012) 2" xfId="3718"/>
    <cellStyle name="T_Book1_ÿÿÿÿÿ" xfId="3719"/>
    <cellStyle name="T_Book1_ÿÿÿÿÿ 2" xfId="3720"/>
    <cellStyle name="T_Chuan bi dau tu nam 2008" xfId="3721"/>
    <cellStyle name="T_Chuan bi dau tu nam 2008 2" xfId="3722"/>
    <cellStyle name="T_Chuan bi dau tu nam 2008_!1 1 bao cao giao KH ve HTCMT vung TNB   12-12-2011" xfId="3723"/>
    <cellStyle name="T_Chuan bi dau tu nam 2008_!1 1 bao cao giao KH ve HTCMT vung TNB   12-12-2011 2" xfId="3724"/>
    <cellStyle name="T_Chuan bi dau tu nam 2008_KH TPCP vung TNB (03-1-2012)" xfId="3725"/>
    <cellStyle name="T_Chuan bi dau tu nam 2008_KH TPCP vung TNB (03-1-2012) 2" xfId="3726"/>
    <cellStyle name="T_Copy of Bao cao  XDCB 7 thang nam 2008_So KH&amp;DT SUA" xfId="3727"/>
    <cellStyle name="T_Copy of Bao cao  XDCB 7 thang nam 2008_So KH&amp;DT SUA 2" xfId="3728"/>
    <cellStyle name="T_Copy of Bao cao  XDCB 7 thang nam 2008_So KH&amp;DT SUA_!1 1 bao cao giao KH ve HTCMT vung TNB   12-12-2011" xfId="3729"/>
    <cellStyle name="T_Copy of Bao cao  XDCB 7 thang nam 2008_So KH&amp;DT SUA_!1 1 bao cao giao KH ve HTCMT vung TNB   12-12-2011 2" xfId="3730"/>
    <cellStyle name="T_Copy of Bao cao  XDCB 7 thang nam 2008_So KH&amp;DT SUA_KH TPCP vung TNB (03-1-2012)" xfId="3731"/>
    <cellStyle name="T_Copy of Bao cao  XDCB 7 thang nam 2008_So KH&amp;DT SUA_KH TPCP vung TNB (03-1-2012) 2" xfId="3732"/>
    <cellStyle name="T_CPK" xfId="3733"/>
    <cellStyle name="T_CPK 2" xfId="3734"/>
    <cellStyle name="T_CPK_!1 1 bao cao giao KH ve HTCMT vung TNB   12-12-2011" xfId="3735"/>
    <cellStyle name="T_CPK_!1 1 bao cao giao KH ve HTCMT vung TNB   12-12-2011 2" xfId="3736"/>
    <cellStyle name="T_CPK_Bieu4HTMT" xfId="3737"/>
    <cellStyle name="T_CPK_Bieu4HTMT 2" xfId="3738"/>
    <cellStyle name="T_CPK_Bieu4HTMT_!1 1 bao cao giao KH ve HTCMT vung TNB   12-12-2011" xfId="3739"/>
    <cellStyle name="T_CPK_Bieu4HTMT_!1 1 bao cao giao KH ve HTCMT vung TNB   12-12-2011 2" xfId="3740"/>
    <cellStyle name="T_CPK_Bieu4HTMT_KH TPCP vung TNB (03-1-2012)" xfId="3741"/>
    <cellStyle name="T_CPK_Bieu4HTMT_KH TPCP vung TNB (03-1-2012) 2" xfId="3742"/>
    <cellStyle name="T_CPK_KH TPCP vung TNB (03-1-2012)" xfId="3743"/>
    <cellStyle name="T_CPK_KH TPCP vung TNB (03-1-2012) 2" xfId="3744"/>
    <cellStyle name="T_CTMTQG 2008" xfId="3745"/>
    <cellStyle name="T_CTMTQG 2008 2" xfId="3746"/>
    <cellStyle name="T_CTMTQG 2008_!1 1 bao cao giao KH ve HTCMT vung TNB   12-12-2011" xfId="3747"/>
    <cellStyle name="T_CTMTQG 2008_!1 1 bao cao giao KH ve HTCMT vung TNB   12-12-2011 2" xfId="3748"/>
    <cellStyle name="T_CTMTQG 2008_Bieu mau danh muc du an thuoc CTMTQG nam 2008" xfId="3749"/>
    <cellStyle name="T_CTMTQG 2008_Bieu mau danh muc du an thuoc CTMTQG nam 2008 2" xfId="3750"/>
    <cellStyle name="T_CTMTQG 2008_Bieu mau danh muc du an thuoc CTMTQG nam 2008_!1 1 bao cao giao KH ve HTCMT vung TNB   12-12-2011" xfId="3751"/>
    <cellStyle name="T_CTMTQG 2008_Bieu mau danh muc du an thuoc CTMTQG nam 2008_!1 1 bao cao giao KH ve HTCMT vung TNB   12-12-2011 2" xfId="3752"/>
    <cellStyle name="T_CTMTQG 2008_Bieu mau danh muc du an thuoc CTMTQG nam 2008_KH TPCP vung TNB (03-1-2012)" xfId="3753"/>
    <cellStyle name="T_CTMTQG 2008_Bieu mau danh muc du an thuoc CTMTQG nam 2008_KH TPCP vung TNB (03-1-2012) 2" xfId="3754"/>
    <cellStyle name="T_CTMTQG 2008_Hi-Tong hop KQ phan bo KH nam 08- LD fong giao 15-11-08" xfId="3755"/>
    <cellStyle name="T_CTMTQG 2008_Hi-Tong hop KQ phan bo KH nam 08- LD fong giao 15-11-08 2" xfId="3756"/>
    <cellStyle name="T_CTMTQG 2008_Hi-Tong hop KQ phan bo KH nam 08- LD fong giao 15-11-08_!1 1 bao cao giao KH ve HTCMT vung TNB   12-12-2011" xfId="3757"/>
    <cellStyle name="T_CTMTQG 2008_Hi-Tong hop KQ phan bo KH nam 08- LD fong giao 15-11-08_!1 1 bao cao giao KH ve HTCMT vung TNB   12-12-2011 2" xfId="3758"/>
    <cellStyle name="T_CTMTQG 2008_Hi-Tong hop KQ phan bo KH nam 08- LD fong giao 15-11-08_KH TPCP vung TNB (03-1-2012)" xfId="3759"/>
    <cellStyle name="T_CTMTQG 2008_Hi-Tong hop KQ phan bo KH nam 08- LD fong giao 15-11-08_KH TPCP vung TNB (03-1-2012) 2" xfId="3760"/>
    <cellStyle name="T_CTMTQG 2008_Ket qua thuc hien nam 2008" xfId="3761"/>
    <cellStyle name="T_CTMTQG 2008_Ket qua thuc hien nam 2008 2" xfId="3762"/>
    <cellStyle name="T_CTMTQG 2008_Ket qua thuc hien nam 2008_!1 1 bao cao giao KH ve HTCMT vung TNB   12-12-2011" xfId="3763"/>
    <cellStyle name="T_CTMTQG 2008_Ket qua thuc hien nam 2008_!1 1 bao cao giao KH ve HTCMT vung TNB   12-12-2011 2" xfId="3764"/>
    <cellStyle name="T_CTMTQG 2008_Ket qua thuc hien nam 2008_KH TPCP vung TNB (03-1-2012)" xfId="3765"/>
    <cellStyle name="T_CTMTQG 2008_Ket qua thuc hien nam 2008_KH TPCP vung TNB (03-1-2012) 2" xfId="3766"/>
    <cellStyle name="T_CTMTQG 2008_KH TPCP vung TNB (03-1-2012)" xfId="3767"/>
    <cellStyle name="T_CTMTQG 2008_KH TPCP vung TNB (03-1-2012) 2" xfId="3768"/>
    <cellStyle name="T_CTMTQG 2008_KH XDCB_2008 lan 1" xfId="3769"/>
    <cellStyle name="T_CTMTQG 2008_KH XDCB_2008 lan 1 2" xfId="3770"/>
    <cellStyle name="T_CTMTQG 2008_KH XDCB_2008 lan 1 sua ngay 27-10" xfId="3771"/>
    <cellStyle name="T_CTMTQG 2008_KH XDCB_2008 lan 1 sua ngay 27-10 2" xfId="3772"/>
    <cellStyle name="T_CTMTQG 2008_KH XDCB_2008 lan 1 sua ngay 27-10_!1 1 bao cao giao KH ve HTCMT vung TNB   12-12-2011" xfId="3773"/>
    <cellStyle name="T_CTMTQG 2008_KH XDCB_2008 lan 1 sua ngay 27-10_!1 1 bao cao giao KH ve HTCMT vung TNB   12-12-2011 2" xfId="3774"/>
    <cellStyle name="T_CTMTQG 2008_KH XDCB_2008 lan 1 sua ngay 27-10_KH TPCP vung TNB (03-1-2012)" xfId="3775"/>
    <cellStyle name="T_CTMTQG 2008_KH XDCB_2008 lan 1 sua ngay 27-10_KH TPCP vung TNB (03-1-2012) 2" xfId="3776"/>
    <cellStyle name="T_CTMTQG 2008_KH XDCB_2008 lan 1_!1 1 bao cao giao KH ve HTCMT vung TNB   12-12-2011" xfId="3777"/>
    <cellStyle name="T_CTMTQG 2008_KH XDCB_2008 lan 1_!1 1 bao cao giao KH ve HTCMT vung TNB   12-12-2011 2" xfId="3778"/>
    <cellStyle name="T_CTMTQG 2008_KH XDCB_2008 lan 1_KH TPCP vung TNB (03-1-2012)" xfId="3779"/>
    <cellStyle name="T_CTMTQG 2008_KH XDCB_2008 lan 1_KH TPCP vung TNB (03-1-2012) 2" xfId="3780"/>
    <cellStyle name="T_CTMTQG 2008_KH XDCB_2008 lan 2 sua ngay 10-11" xfId="3781"/>
    <cellStyle name="T_CTMTQG 2008_KH XDCB_2008 lan 2 sua ngay 10-11 2" xfId="3782"/>
    <cellStyle name="T_CTMTQG 2008_KH XDCB_2008 lan 2 sua ngay 10-11_!1 1 bao cao giao KH ve HTCMT vung TNB   12-12-2011" xfId="3783"/>
    <cellStyle name="T_CTMTQG 2008_KH XDCB_2008 lan 2 sua ngay 10-11_!1 1 bao cao giao KH ve HTCMT vung TNB   12-12-2011 2" xfId="3784"/>
    <cellStyle name="T_CTMTQG 2008_KH XDCB_2008 lan 2 sua ngay 10-11_KH TPCP vung TNB (03-1-2012)" xfId="3785"/>
    <cellStyle name="T_CTMTQG 2008_KH XDCB_2008 lan 2 sua ngay 10-11_KH TPCP vung TNB (03-1-2012) 2" xfId="3786"/>
    <cellStyle name="T_danh muc chuan bi dau tu 2011 ngay 07-6-2011" xfId="3787"/>
    <cellStyle name="T_danh muc chuan bi dau tu 2011 ngay 07-6-2011 2" xfId="3788"/>
    <cellStyle name="T_danh muc chuan bi dau tu 2011 ngay 07-6-2011_!1 1 bao cao giao KH ve HTCMT vung TNB   12-12-2011" xfId="3789"/>
    <cellStyle name="T_danh muc chuan bi dau tu 2011 ngay 07-6-2011_!1 1 bao cao giao KH ve HTCMT vung TNB   12-12-2011 2" xfId="3790"/>
    <cellStyle name="T_danh muc chuan bi dau tu 2011 ngay 07-6-2011_KH TPCP vung TNB (03-1-2012)" xfId="3791"/>
    <cellStyle name="T_danh muc chuan bi dau tu 2011 ngay 07-6-2011_KH TPCP vung TNB (03-1-2012) 2" xfId="3792"/>
    <cellStyle name="T_Danh muc pbo nguon von XSKT, XDCB nam 2009 chuyen qua nam 2010" xfId="3793"/>
    <cellStyle name="T_Danh muc pbo nguon von XSKT, XDCB nam 2009 chuyen qua nam 2010 2" xfId="3794"/>
    <cellStyle name="T_Danh muc pbo nguon von XSKT, XDCB nam 2009 chuyen qua nam 2010_!1 1 bao cao giao KH ve HTCMT vung TNB   12-12-2011" xfId="3795"/>
    <cellStyle name="T_Danh muc pbo nguon von XSKT, XDCB nam 2009 chuyen qua nam 2010_!1 1 bao cao giao KH ve HTCMT vung TNB   12-12-2011 2" xfId="3796"/>
    <cellStyle name="T_Danh muc pbo nguon von XSKT, XDCB nam 2009 chuyen qua nam 2010_KH TPCP vung TNB (03-1-2012)" xfId="3797"/>
    <cellStyle name="T_Danh muc pbo nguon von XSKT, XDCB nam 2009 chuyen qua nam 2010_KH TPCP vung TNB (03-1-2012) 2" xfId="3798"/>
    <cellStyle name="T_dieu chinh KH 2011 ngay 26-5-2011111" xfId="3799"/>
    <cellStyle name="T_dieu chinh KH 2011 ngay 26-5-2011111 2" xfId="3800"/>
    <cellStyle name="T_dieu chinh KH 2011 ngay 26-5-2011111_!1 1 bao cao giao KH ve HTCMT vung TNB   12-12-2011" xfId="3801"/>
    <cellStyle name="T_dieu chinh KH 2011 ngay 26-5-2011111_!1 1 bao cao giao KH ve HTCMT vung TNB   12-12-2011 2" xfId="3802"/>
    <cellStyle name="T_dieu chinh KH 2011 ngay 26-5-2011111_KH TPCP vung TNB (03-1-2012)" xfId="3803"/>
    <cellStyle name="T_dieu chinh KH 2011 ngay 26-5-2011111_KH TPCP vung TNB (03-1-2012) 2" xfId="3804"/>
    <cellStyle name="T_DK 2014-2015 final" xfId="3805"/>
    <cellStyle name="T_DK 2014-2015 final_05-12  KH trung han 2016-2020 - Liem Thinh edited" xfId="3806"/>
    <cellStyle name="T_DK 2014-2015 final_Copy of 05-12  KH trung han 2016-2020 - Liem Thinh edited (1)" xfId="3807"/>
    <cellStyle name="T_DK 2014-2015 new" xfId="3808"/>
    <cellStyle name="T_DK 2014-2015 new_05-12  KH trung han 2016-2020 - Liem Thinh edited" xfId="3809"/>
    <cellStyle name="T_DK 2014-2015 new_Copy of 05-12  KH trung han 2016-2020 - Liem Thinh edited (1)" xfId="3810"/>
    <cellStyle name="T_DK KH CBDT 2014 11-11-2013" xfId="3811"/>
    <cellStyle name="T_DK KH CBDT 2014 11-11-2013(1)" xfId="3812"/>
    <cellStyle name="T_DK KH CBDT 2014 11-11-2013(1)_05-12  KH trung han 2016-2020 - Liem Thinh edited" xfId="3813"/>
    <cellStyle name="T_DK KH CBDT 2014 11-11-2013(1)_Copy of 05-12  KH trung han 2016-2020 - Liem Thinh edited (1)" xfId="3814"/>
    <cellStyle name="T_DK KH CBDT 2014 11-11-2013_05-12  KH trung han 2016-2020 - Liem Thinh edited" xfId="3815"/>
    <cellStyle name="T_DK KH CBDT 2014 11-11-2013_Copy of 05-12  KH trung han 2016-2020 - Liem Thinh edited (1)" xfId="3816"/>
    <cellStyle name="T_DS KCH PHAN BO VON NSDP NAM 2010" xfId="3817"/>
    <cellStyle name="T_DS KCH PHAN BO VON NSDP NAM 2010 2" xfId="3818"/>
    <cellStyle name="T_DS KCH PHAN BO VON NSDP NAM 2010_!1 1 bao cao giao KH ve HTCMT vung TNB   12-12-2011" xfId="3819"/>
    <cellStyle name="T_DS KCH PHAN BO VON NSDP NAM 2010_!1 1 bao cao giao KH ve HTCMT vung TNB   12-12-2011 2" xfId="3820"/>
    <cellStyle name="T_DS KCH PHAN BO VON NSDP NAM 2010_KH TPCP vung TNB (03-1-2012)" xfId="3821"/>
    <cellStyle name="T_DS KCH PHAN BO VON NSDP NAM 2010_KH TPCP vung TNB (03-1-2012) 2" xfId="3822"/>
    <cellStyle name="T_Du an khoi cong moi nam 2010" xfId="3823"/>
    <cellStyle name="T_Du an khoi cong moi nam 2010 2" xfId="3824"/>
    <cellStyle name="T_Du an khoi cong moi nam 2010_!1 1 bao cao giao KH ve HTCMT vung TNB   12-12-2011" xfId="3825"/>
    <cellStyle name="T_Du an khoi cong moi nam 2010_!1 1 bao cao giao KH ve HTCMT vung TNB   12-12-2011 2" xfId="3826"/>
    <cellStyle name="T_Du an khoi cong moi nam 2010_KH TPCP vung TNB (03-1-2012)" xfId="3827"/>
    <cellStyle name="T_Du an khoi cong moi nam 2010_KH TPCP vung TNB (03-1-2012) 2" xfId="3828"/>
    <cellStyle name="T_DU AN TKQH VA CHUAN BI DAU TU NAM 2007 sua ngay 9-11" xfId="3829"/>
    <cellStyle name="T_DU AN TKQH VA CHUAN BI DAU TU NAM 2007 sua ngay 9-11 2" xfId="3830"/>
    <cellStyle name="T_DU AN TKQH VA CHUAN BI DAU TU NAM 2007 sua ngay 9-11_!1 1 bao cao giao KH ve HTCMT vung TNB   12-12-2011" xfId="3831"/>
    <cellStyle name="T_DU AN TKQH VA CHUAN BI DAU TU NAM 2007 sua ngay 9-11_!1 1 bao cao giao KH ve HTCMT vung TNB   12-12-2011 2" xfId="3832"/>
    <cellStyle name="T_DU AN TKQH VA CHUAN BI DAU TU NAM 2007 sua ngay 9-11_Bieu mau danh muc du an thuoc CTMTQG nam 2008" xfId="3833"/>
    <cellStyle name="T_DU AN TKQH VA CHUAN BI DAU TU NAM 2007 sua ngay 9-11_Bieu mau danh muc du an thuoc CTMTQG nam 2008 2" xfId="3834"/>
    <cellStyle name="T_DU AN TKQH VA CHUAN BI DAU TU NAM 2007 sua ngay 9-11_Bieu mau danh muc du an thuoc CTMTQG nam 2008_!1 1 bao cao giao KH ve HTCMT vung TNB   12-12-2011" xfId="3835"/>
    <cellStyle name="T_DU AN TKQH VA CHUAN BI DAU TU NAM 2007 sua ngay 9-11_Bieu mau danh muc du an thuoc CTMTQG nam 2008_!1 1 bao cao giao KH ve HTCMT vung TNB   12-12-2011 2" xfId="3836"/>
    <cellStyle name="T_DU AN TKQH VA CHUAN BI DAU TU NAM 2007 sua ngay 9-11_Bieu mau danh muc du an thuoc CTMTQG nam 2008_KH TPCP vung TNB (03-1-2012)" xfId="3837"/>
    <cellStyle name="T_DU AN TKQH VA CHUAN BI DAU TU NAM 2007 sua ngay 9-11_Bieu mau danh muc du an thuoc CTMTQG nam 2008_KH TPCP vung TNB (03-1-2012) 2" xfId="3838"/>
    <cellStyle name="T_DU AN TKQH VA CHUAN BI DAU TU NAM 2007 sua ngay 9-11_Du an khoi cong moi nam 2010" xfId="3839"/>
    <cellStyle name="T_DU AN TKQH VA CHUAN BI DAU TU NAM 2007 sua ngay 9-11_Du an khoi cong moi nam 2010 2" xfId="3840"/>
    <cellStyle name="T_DU AN TKQH VA CHUAN BI DAU TU NAM 2007 sua ngay 9-11_Du an khoi cong moi nam 2010_!1 1 bao cao giao KH ve HTCMT vung TNB   12-12-2011" xfId="3841"/>
    <cellStyle name="T_DU AN TKQH VA CHUAN BI DAU TU NAM 2007 sua ngay 9-11_Du an khoi cong moi nam 2010_!1 1 bao cao giao KH ve HTCMT vung TNB   12-12-2011 2" xfId="3842"/>
    <cellStyle name="T_DU AN TKQH VA CHUAN BI DAU TU NAM 2007 sua ngay 9-11_Du an khoi cong moi nam 2010_KH TPCP vung TNB (03-1-2012)" xfId="3843"/>
    <cellStyle name="T_DU AN TKQH VA CHUAN BI DAU TU NAM 2007 sua ngay 9-11_Du an khoi cong moi nam 2010_KH TPCP vung TNB (03-1-2012) 2" xfId="3844"/>
    <cellStyle name="T_DU AN TKQH VA CHUAN BI DAU TU NAM 2007 sua ngay 9-11_Ket qua phan bo von nam 2008" xfId="3845"/>
    <cellStyle name="T_DU AN TKQH VA CHUAN BI DAU TU NAM 2007 sua ngay 9-11_Ket qua phan bo von nam 2008 2" xfId="3846"/>
    <cellStyle name="T_DU AN TKQH VA CHUAN BI DAU TU NAM 2007 sua ngay 9-11_Ket qua phan bo von nam 2008_!1 1 bao cao giao KH ve HTCMT vung TNB   12-12-2011" xfId="3847"/>
    <cellStyle name="T_DU AN TKQH VA CHUAN BI DAU TU NAM 2007 sua ngay 9-11_Ket qua phan bo von nam 2008_!1 1 bao cao giao KH ve HTCMT vung TNB   12-12-2011 2" xfId="3848"/>
    <cellStyle name="T_DU AN TKQH VA CHUAN BI DAU TU NAM 2007 sua ngay 9-11_Ket qua phan bo von nam 2008_KH TPCP vung TNB (03-1-2012)" xfId="3849"/>
    <cellStyle name="T_DU AN TKQH VA CHUAN BI DAU TU NAM 2007 sua ngay 9-11_Ket qua phan bo von nam 2008_KH TPCP vung TNB (03-1-2012) 2" xfId="3850"/>
    <cellStyle name="T_DU AN TKQH VA CHUAN BI DAU TU NAM 2007 sua ngay 9-11_KH TPCP vung TNB (03-1-2012)" xfId="3851"/>
    <cellStyle name="T_DU AN TKQH VA CHUAN BI DAU TU NAM 2007 sua ngay 9-11_KH TPCP vung TNB (03-1-2012) 2" xfId="3852"/>
    <cellStyle name="T_DU AN TKQH VA CHUAN BI DAU TU NAM 2007 sua ngay 9-11_KH XDCB_2008 lan 2 sua ngay 10-11" xfId="3853"/>
    <cellStyle name="T_DU AN TKQH VA CHUAN BI DAU TU NAM 2007 sua ngay 9-11_KH XDCB_2008 lan 2 sua ngay 10-11 2" xfId="3854"/>
    <cellStyle name="T_DU AN TKQH VA CHUAN BI DAU TU NAM 2007 sua ngay 9-11_KH XDCB_2008 lan 2 sua ngay 10-11_!1 1 bao cao giao KH ve HTCMT vung TNB   12-12-2011" xfId="3855"/>
    <cellStyle name="T_DU AN TKQH VA CHUAN BI DAU TU NAM 2007 sua ngay 9-11_KH XDCB_2008 lan 2 sua ngay 10-11_!1 1 bao cao giao KH ve HTCMT vung TNB   12-12-2011 2" xfId="3856"/>
    <cellStyle name="T_DU AN TKQH VA CHUAN BI DAU TU NAM 2007 sua ngay 9-11_KH XDCB_2008 lan 2 sua ngay 10-11_KH TPCP vung TNB (03-1-2012)" xfId="3857"/>
    <cellStyle name="T_DU AN TKQH VA CHUAN BI DAU TU NAM 2007 sua ngay 9-11_KH XDCB_2008 lan 2 sua ngay 10-11_KH TPCP vung TNB (03-1-2012) 2" xfId="3858"/>
    <cellStyle name="T_du toan dieu chinh  20-8-2006" xfId="3859"/>
    <cellStyle name="T_du toan dieu chinh  20-8-2006 2" xfId="3860"/>
    <cellStyle name="T_du toan dieu chinh  20-8-2006_!1 1 bao cao giao KH ve HTCMT vung TNB   12-12-2011" xfId="3861"/>
    <cellStyle name="T_du toan dieu chinh  20-8-2006_!1 1 bao cao giao KH ve HTCMT vung TNB   12-12-2011 2" xfId="3862"/>
    <cellStyle name="T_du toan dieu chinh  20-8-2006_Bieu4HTMT" xfId="3863"/>
    <cellStyle name="T_du toan dieu chinh  20-8-2006_Bieu4HTMT 2" xfId="3864"/>
    <cellStyle name="T_du toan dieu chinh  20-8-2006_Bieu4HTMT_!1 1 bao cao giao KH ve HTCMT vung TNB   12-12-2011" xfId="3865"/>
    <cellStyle name="T_du toan dieu chinh  20-8-2006_Bieu4HTMT_!1 1 bao cao giao KH ve HTCMT vung TNB   12-12-2011 2" xfId="3866"/>
    <cellStyle name="T_du toan dieu chinh  20-8-2006_Bieu4HTMT_KH TPCP vung TNB (03-1-2012)" xfId="3867"/>
    <cellStyle name="T_du toan dieu chinh  20-8-2006_Bieu4HTMT_KH TPCP vung TNB (03-1-2012) 2" xfId="3868"/>
    <cellStyle name="T_du toan dieu chinh  20-8-2006_KH TPCP vung TNB (03-1-2012)" xfId="3869"/>
    <cellStyle name="T_du toan dieu chinh  20-8-2006_KH TPCP vung TNB (03-1-2012) 2" xfId="3870"/>
    <cellStyle name="T_giao KH 2011 ngay 10-12-2010" xfId="3871"/>
    <cellStyle name="T_giao KH 2011 ngay 10-12-2010 2" xfId="3872"/>
    <cellStyle name="T_giao KH 2011 ngay 10-12-2010_!1 1 bao cao giao KH ve HTCMT vung TNB   12-12-2011" xfId="3873"/>
    <cellStyle name="T_giao KH 2011 ngay 10-12-2010_!1 1 bao cao giao KH ve HTCMT vung TNB   12-12-2011 2" xfId="3874"/>
    <cellStyle name="T_giao KH 2011 ngay 10-12-2010_KH TPCP vung TNB (03-1-2012)" xfId="3875"/>
    <cellStyle name="T_giao KH 2011 ngay 10-12-2010_KH TPCP vung TNB (03-1-2012) 2" xfId="3876"/>
    <cellStyle name="T_Ht-PTq1-03" xfId="3877"/>
    <cellStyle name="T_Ht-PTq1-03 2" xfId="3878"/>
    <cellStyle name="T_Ht-PTq1-03_!1 1 bao cao giao KH ve HTCMT vung TNB   12-12-2011" xfId="3879"/>
    <cellStyle name="T_Ht-PTq1-03_!1 1 bao cao giao KH ve HTCMT vung TNB   12-12-2011 2" xfId="3880"/>
    <cellStyle name="T_Ht-PTq1-03_kien giang 2" xfId="3881"/>
    <cellStyle name="T_Ht-PTq1-03_kien giang 2 2" xfId="3882"/>
    <cellStyle name="T_Ke hoach KTXH  nam 2009_PKT thang 11 nam 2008" xfId="3883"/>
    <cellStyle name="T_Ke hoach KTXH  nam 2009_PKT thang 11 nam 2008 2" xfId="3884"/>
    <cellStyle name="T_Ke hoach KTXH  nam 2009_PKT thang 11 nam 2008_!1 1 bao cao giao KH ve HTCMT vung TNB   12-12-2011" xfId="3885"/>
    <cellStyle name="T_Ke hoach KTXH  nam 2009_PKT thang 11 nam 2008_!1 1 bao cao giao KH ve HTCMT vung TNB   12-12-2011 2" xfId="3886"/>
    <cellStyle name="T_Ke hoach KTXH  nam 2009_PKT thang 11 nam 2008_KH TPCP vung TNB (03-1-2012)" xfId="3887"/>
    <cellStyle name="T_Ke hoach KTXH  nam 2009_PKT thang 11 nam 2008_KH TPCP vung TNB (03-1-2012) 2" xfId="3888"/>
    <cellStyle name="T_Ket qua dau thau" xfId="3889"/>
    <cellStyle name="T_Ket qua dau thau 2" xfId="3890"/>
    <cellStyle name="T_Ket qua dau thau_!1 1 bao cao giao KH ve HTCMT vung TNB   12-12-2011" xfId="3891"/>
    <cellStyle name="T_Ket qua dau thau_!1 1 bao cao giao KH ve HTCMT vung TNB   12-12-2011 2" xfId="3892"/>
    <cellStyle name="T_Ket qua dau thau_KH TPCP vung TNB (03-1-2012)" xfId="3893"/>
    <cellStyle name="T_Ket qua dau thau_KH TPCP vung TNB (03-1-2012) 2" xfId="3894"/>
    <cellStyle name="T_Ket qua phan bo von nam 2008" xfId="3895"/>
    <cellStyle name="T_Ket qua phan bo von nam 2008 2" xfId="3896"/>
    <cellStyle name="T_Ket qua phan bo von nam 2008_!1 1 bao cao giao KH ve HTCMT vung TNB   12-12-2011" xfId="3897"/>
    <cellStyle name="T_Ket qua phan bo von nam 2008_!1 1 bao cao giao KH ve HTCMT vung TNB   12-12-2011 2" xfId="3898"/>
    <cellStyle name="T_Ket qua phan bo von nam 2008_KH TPCP vung TNB (03-1-2012)" xfId="3899"/>
    <cellStyle name="T_Ket qua phan bo von nam 2008_KH TPCP vung TNB (03-1-2012) 2" xfId="3900"/>
    <cellStyle name="T_KH 2011-2015" xfId="3901"/>
    <cellStyle name="T_KH TPCP vung TNB (03-1-2012)" xfId="3902"/>
    <cellStyle name="T_KH TPCP vung TNB (03-1-2012) 2" xfId="3903"/>
    <cellStyle name="T_KH XDCB_2008 lan 2 sua ngay 10-11" xfId="3904"/>
    <cellStyle name="T_KH XDCB_2008 lan 2 sua ngay 10-11 2" xfId="3905"/>
    <cellStyle name="T_KH XDCB_2008 lan 2 sua ngay 10-11_!1 1 bao cao giao KH ve HTCMT vung TNB   12-12-2011" xfId="3906"/>
    <cellStyle name="T_KH XDCB_2008 lan 2 sua ngay 10-11_!1 1 bao cao giao KH ve HTCMT vung TNB   12-12-2011 2" xfId="3907"/>
    <cellStyle name="T_KH XDCB_2008 lan 2 sua ngay 10-11_KH TPCP vung TNB (03-1-2012)" xfId="3908"/>
    <cellStyle name="T_KH XDCB_2008 lan 2 sua ngay 10-11_KH TPCP vung TNB (03-1-2012) 2" xfId="3909"/>
    <cellStyle name="T_kien giang 2" xfId="3910"/>
    <cellStyle name="T_kien giang 2 2" xfId="3911"/>
    <cellStyle name="T_Me_Tri_6_07" xfId="3912"/>
    <cellStyle name="T_Me_Tri_6_07 2" xfId="3913"/>
    <cellStyle name="T_Me_Tri_6_07_!1 1 bao cao giao KH ve HTCMT vung TNB   12-12-2011" xfId="3914"/>
    <cellStyle name="T_Me_Tri_6_07_!1 1 bao cao giao KH ve HTCMT vung TNB   12-12-2011 2" xfId="3915"/>
    <cellStyle name="T_Me_Tri_6_07_Bieu4HTMT" xfId="3916"/>
    <cellStyle name="T_Me_Tri_6_07_Bieu4HTMT 2" xfId="3917"/>
    <cellStyle name="T_Me_Tri_6_07_Bieu4HTMT_!1 1 bao cao giao KH ve HTCMT vung TNB   12-12-2011" xfId="3918"/>
    <cellStyle name="T_Me_Tri_6_07_Bieu4HTMT_!1 1 bao cao giao KH ve HTCMT vung TNB   12-12-2011 2" xfId="3919"/>
    <cellStyle name="T_Me_Tri_6_07_Bieu4HTMT_KH TPCP vung TNB (03-1-2012)" xfId="3920"/>
    <cellStyle name="T_Me_Tri_6_07_Bieu4HTMT_KH TPCP vung TNB (03-1-2012) 2" xfId="3921"/>
    <cellStyle name="T_Me_Tri_6_07_KH TPCP vung TNB (03-1-2012)" xfId="3922"/>
    <cellStyle name="T_Me_Tri_6_07_KH TPCP vung TNB (03-1-2012) 2" xfId="3923"/>
    <cellStyle name="T_N2 thay dat (N1-1)" xfId="3924"/>
    <cellStyle name="T_N2 thay dat (N1-1) 2" xfId="3925"/>
    <cellStyle name="T_N2 thay dat (N1-1)_!1 1 bao cao giao KH ve HTCMT vung TNB   12-12-2011" xfId="3926"/>
    <cellStyle name="T_N2 thay dat (N1-1)_!1 1 bao cao giao KH ve HTCMT vung TNB   12-12-2011 2" xfId="3927"/>
    <cellStyle name="T_N2 thay dat (N1-1)_Bieu4HTMT" xfId="3928"/>
    <cellStyle name="T_N2 thay dat (N1-1)_Bieu4HTMT 2" xfId="3929"/>
    <cellStyle name="T_N2 thay dat (N1-1)_Bieu4HTMT_!1 1 bao cao giao KH ve HTCMT vung TNB   12-12-2011" xfId="3930"/>
    <cellStyle name="T_N2 thay dat (N1-1)_Bieu4HTMT_!1 1 bao cao giao KH ve HTCMT vung TNB   12-12-2011 2" xfId="3931"/>
    <cellStyle name="T_N2 thay dat (N1-1)_Bieu4HTMT_KH TPCP vung TNB (03-1-2012)" xfId="3932"/>
    <cellStyle name="T_N2 thay dat (N1-1)_Bieu4HTMT_KH TPCP vung TNB (03-1-2012) 2" xfId="3933"/>
    <cellStyle name="T_N2 thay dat (N1-1)_KH TPCP vung TNB (03-1-2012)" xfId="3934"/>
    <cellStyle name="T_N2 thay dat (N1-1)_KH TPCP vung TNB (03-1-2012) 2" xfId="3935"/>
    <cellStyle name="T_Phuong an can doi nam 2008" xfId="3936"/>
    <cellStyle name="T_Phuong an can doi nam 2008 2" xfId="3937"/>
    <cellStyle name="T_Phuong an can doi nam 2008_!1 1 bao cao giao KH ve HTCMT vung TNB   12-12-2011" xfId="3938"/>
    <cellStyle name="T_Phuong an can doi nam 2008_!1 1 bao cao giao KH ve HTCMT vung TNB   12-12-2011 2" xfId="3939"/>
    <cellStyle name="T_Phuong an can doi nam 2008_KH TPCP vung TNB (03-1-2012)" xfId="3940"/>
    <cellStyle name="T_Phuong an can doi nam 2008_KH TPCP vung TNB (03-1-2012) 2" xfId="3941"/>
    <cellStyle name="T_Seagame(BTL)" xfId="3942"/>
    <cellStyle name="T_Seagame(BTL) 2" xfId="3943"/>
    <cellStyle name="T_So GTVT" xfId="3944"/>
    <cellStyle name="T_So GTVT 2" xfId="3945"/>
    <cellStyle name="T_So GTVT_!1 1 bao cao giao KH ve HTCMT vung TNB   12-12-2011" xfId="3946"/>
    <cellStyle name="T_So GTVT_!1 1 bao cao giao KH ve HTCMT vung TNB   12-12-2011 2" xfId="3947"/>
    <cellStyle name="T_So GTVT_KH TPCP vung TNB (03-1-2012)" xfId="3948"/>
    <cellStyle name="T_So GTVT_KH TPCP vung TNB (03-1-2012) 2" xfId="3949"/>
    <cellStyle name="T_tai co cau dau tu (tong hop)1" xfId="3950"/>
    <cellStyle name="T_TDT + duong(8-5-07)" xfId="3951"/>
    <cellStyle name="T_TDT + duong(8-5-07) 2" xfId="3952"/>
    <cellStyle name="T_TDT + duong(8-5-07)_!1 1 bao cao giao KH ve HTCMT vung TNB   12-12-2011" xfId="3953"/>
    <cellStyle name="T_TDT + duong(8-5-07)_!1 1 bao cao giao KH ve HTCMT vung TNB   12-12-2011 2" xfId="3954"/>
    <cellStyle name="T_TDT + duong(8-5-07)_Bieu4HTMT" xfId="3955"/>
    <cellStyle name="T_TDT + duong(8-5-07)_Bieu4HTMT 2" xfId="3956"/>
    <cellStyle name="T_TDT + duong(8-5-07)_Bieu4HTMT_!1 1 bao cao giao KH ve HTCMT vung TNB   12-12-2011" xfId="3957"/>
    <cellStyle name="T_TDT + duong(8-5-07)_Bieu4HTMT_!1 1 bao cao giao KH ve HTCMT vung TNB   12-12-2011 2" xfId="3958"/>
    <cellStyle name="T_TDT + duong(8-5-07)_Bieu4HTMT_KH TPCP vung TNB (03-1-2012)" xfId="3959"/>
    <cellStyle name="T_TDT + duong(8-5-07)_Bieu4HTMT_KH TPCP vung TNB (03-1-2012) 2" xfId="3960"/>
    <cellStyle name="T_TDT + duong(8-5-07)_KH TPCP vung TNB (03-1-2012)" xfId="3961"/>
    <cellStyle name="T_TDT + duong(8-5-07)_KH TPCP vung TNB (03-1-2012) 2" xfId="3962"/>
    <cellStyle name="T_tham_tra_du_toan" xfId="3963"/>
    <cellStyle name="T_tham_tra_du_toan 2" xfId="3964"/>
    <cellStyle name="T_tham_tra_du_toan_!1 1 bao cao giao KH ve HTCMT vung TNB   12-12-2011" xfId="3965"/>
    <cellStyle name="T_tham_tra_du_toan_!1 1 bao cao giao KH ve HTCMT vung TNB   12-12-2011 2" xfId="3966"/>
    <cellStyle name="T_tham_tra_du_toan_Bieu4HTMT" xfId="3967"/>
    <cellStyle name="T_tham_tra_du_toan_Bieu4HTMT 2" xfId="3968"/>
    <cellStyle name="T_tham_tra_du_toan_Bieu4HTMT_!1 1 bao cao giao KH ve HTCMT vung TNB   12-12-2011" xfId="3969"/>
    <cellStyle name="T_tham_tra_du_toan_Bieu4HTMT_!1 1 bao cao giao KH ve HTCMT vung TNB   12-12-2011 2" xfId="3970"/>
    <cellStyle name="T_tham_tra_du_toan_Bieu4HTMT_KH TPCP vung TNB (03-1-2012)" xfId="3971"/>
    <cellStyle name="T_tham_tra_du_toan_Bieu4HTMT_KH TPCP vung TNB (03-1-2012) 2" xfId="3972"/>
    <cellStyle name="T_tham_tra_du_toan_KH TPCP vung TNB (03-1-2012)" xfId="3973"/>
    <cellStyle name="T_tham_tra_du_toan_KH TPCP vung TNB (03-1-2012) 2" xfId="3974"/>
    <cellStyle name="T_Thiet bi" xfId="3975"/>
    <cellStyle name="T_Thiet bi 2" xfId="3976"/>
    <cellStyle name="T_Thiet bi_!1 1 bao cao giao KH ve HTCMT vung TNB   12-12-2011" xfId="3977"/>
    <cellStyle name="T_Thiet bi_!1 1 bao cao giao KH ve HTCMT vung TNB   12-12-2011 2" xfId="3978"/>
    <cellStyle name="T_Thiet bi_Bieu4HTMT" xfId="3979"/>
    <cellStyle name="T_Thiet bi_Bieu4HTMT 2" xfId="3980"/>
    <cellStyle name="T_Thiet bi_Bieu4HTMT_!1 1 bao cao giao KH ve HTCMT vung TNB   12-12-2011" xfId="3981"/>
    <cellStyle name="T_Thiet bi_Bieu4HTMT_!1 1 bao cao giao KH ve HTCMT vung TNB   12-12-2011 2" xfId="3982"/>
    <cellStyle name="T_Thiet bi_Bieu4HTMT_KH TPCP vung TNB (03-1-2012)" xfId="3983"/>
    <cellStyle name="T_Thiet bi_Bieu4HTMT_KH TPCP vung TNB (03-1-2012) 2" xfId="3984"/>
    <cellStyle name="T_Thiet bi_KH TPCP vung TNB (03-1-2012)" xfId="3985"/>
    <cellStyle name="T_Thiet bi_KH TPCP vung TNB (03-1-2012) 2" xfId="3986"/>
    <cellStyle name="T_TK_HT" xfId="3987"/>
    <cellStyle name="T_TK_HT 2" xfId="3988"/>
    <cellStyle name="T_Van Ban 2007" xfId="3989"/>
    <cellStyle name="T_Van Ban 2007_15_10_2013 BC nhu cau von doi ung ODA (2014-2016) ngay 15102013 Sua" xfId="3990"/>
    <cellStyle name="T_Van Ban 2007_bao cao phan bo KHDT 2011(final)" xfId="3991"/>
    <cellStyle name="T_Van Ban 2007_bao cao phan bo KHDT 2011(final)_BC nhu cau von doi ung ODA nganh NN (BKH)" xfId="3992"/>
    <cellStyle name="T_Van Ban 2007_bao cao phan bo KHDT 2011(final)_BC Tai co cau (bieu TH)" xfId="3993"/>
    <cellStyle name="T_Van Ban 2007_bao cao phan bo KHDT 2011(final)_DK 2014-2015 final" xfId="3994"/>
    <cellStyle name="T_Van Ban 2007_bao cao phan bo KHDT 2011(final)_DK 2014-2015 new" xfId="3995"/>
    <cellStyle name="T_Van Ban 2007_bao cao phan bo KHDT 2011(final)_DK KH CBDT 2014 11-11-2013" xfId="3996"/>
    <cellStyle name="T_Van Ban 2007_bao cao phan bo KHDT 2011(final)_DK KH CBDT 2014 11-11-2013(1)" xfId="3997"/>
    <cellStyle name="T_Van Ban 2007_bao cao phan bo KHDT 2011(final)_KH 2011-2015" xfId="3998"/>
    <cellStyle name="T_Van Ban 2007_bao cao phan bo KHDT 2011(final)_tai co cau dau tu (tong hop)1" xfId="3999"/>
    <cellStyle name="T_Van Ban 2007_BC nhu cau von doi ung ODA nganh NN (BKH)" xfId="4000"/>
    <cellStyle name="T_Van Ban 2007_BC nhu cau von doi ung ODA nganh NN (BKH)_05-12  KH trung han 2016-2020 - Liem Thinh edited" xfId="4001"/>
    <cellStyle name="T_Van Ban 2007_BC nhu cau von doi ung ODA nganh NN (BKH)_Copy of 05-12  KH trung han 2016-2020 - Liem Thinh edited (1)" xfId="4002"/>
    <cellStyle name="T_Van Ban 2007_BC Tai co cau (bieu TH)" xfId="4003"/>
    <cellStyle name="T_Van Ban 2007_BC Tai co cau (bieu TH)_05-12  KH trung han 2016-2020 - Liem Thinh edited" xfId="4004"/>
    <cellStyle name="T_Van Ban 2007_BC Tai co cau (bieu TH)_Copy of 05-12  KH trung han 2016-2020 - Liem Thinh edited (1)" xfId="4005"/>
    <cellStyle name="T_Van Ban 2007_DK 2014-2015 final" xfId="4006"/>
    <cellStyle name="T_Van Ban 2007_DK 2014-2015 final_05-12  KH trung han 2016-2020 - Liem Thinh edited" xfId="4007"/>
    <cellStyle name="T_Van Ban 2007_DK 2014-2015 final_Copy of 05-12  KH trung han 2016-2020 - Liem Thinh edited (1)" xfId="4008"/>
    <cellStyle name="T_Van Ban 2007_DK 2014-2015 new" xfId="4009"/>
    <cellStyle name="T_Van Ban 2007_DK 2014-2015 new_05-12  KH trung han 2016-2020 - Liem Thinh edited" xfId="4010"/>
    <cellStyle name="T_Van Ban 2007_DK 2014-2015 new_Copy of 05-12  KH trung han 2016-2020 - Liem Thinh edited (1)" xfId="4011"/>
    <cellStyle name="T_Van Ban 2007_DK KH CBDT 2014 11-11-2013" xfId="4012"/>
    <cellStyle name="T_Van Ban 2007_DK KH CBDT 2014 11-11-2013(1)" xfId="4013"/>
    <cellStyle name="T_Van Ban 2007_DK KH CBDT 2014 11-11-2013(1)_05-12  KH trung han 2016-2020 - Liem Thinh edited" xfId="4014"/>
    <cellStyle name="T_Van Ban 2007_DK KH CBDT 2014 11-11-2013(1)_Copy of 05-12  KH trung han 2016-2020 - Liem Thinh edited (1)" xfId="4015"/>
    <cellStyle name="T_Van Ban 2007_DK KH CBDT 2014 11-11-2013_05-12  KH trung han 2016-2020 - Liem Thinh edited" xfId="4016"/>
    <cellStyle name="T_Van Ban 2007_DK KH CBDT 2014 11-11-2013_Copy of 05-12  KH trung han 2016-2020 - Liem Thinh edited (1)" xfId="4017"/>
    <cellStyle name="T_Van Ban 2008" xfId="4018"/>
    <cellStyle name="T_Van Ban 2008_15_10_2013 BC nhu cau von doi ung ODA (2014-2016) ngay 15102013 Sua" xfId="4019"/>
    <cellStyle name="T_Van Ban 2008_bao cao phan bo KHDT 2011(final)" xfId="4020"/>
    <cellStyle name="T_Van Ban 2008_bao cao phan bo KHDT 2011(final)_BC nhu cau von doi ung ODA nganh NN (BKH)" xfId="4021"/>
    <cellStyle name="T_Van Ban 2008_bao cao phan bo KHDT 2011(final)_BC Tai co cau (bieu TH)" xfId="4022"/>
    <cellStyle name="T_Van Ban 2008_bao cao phan bo KHDT 2011(final)_DK 2014-2015 final" xfId="4023"/>
    <cellStyle name="T_Van Ban 2008_bao cao phan bo KHDT 2011(final)_DK 2014-2015 new" xfId="4024"/>
    <cellStyle name="T_Van Ban 2008_bao cao phan bo KHDT 2011(final)_DK KH CBDT 2014 11-11-2013" xfId="4025"/>
    <cellStyle name="T_Van Ban 2008_bao cao phan bo KHDT 2011(final)_DK KH CBDT 2014 11-11-2013(1)" xfId="4026"/>
    <cellStyle name="T_Van Ban 2008_bao cao phan bo KHDT 2011(final)_KH 2011-2015" xfId="4027"/>
    <cellStyle name="T_Van Ban 2008_bao cao phan bo KHDT 2011(final)_tai co cau dau tu (tong hop)1" xfId="4028"/>
    <cellStyle name="T_Van Ban 2008_BC nhu cau von doi ung ODA nganh NN (BKH)" xfId="4029"/>
    <cellStyle name="T_Van Ban 2008_BC nhu cau von doi ung ODA nganh NN (BKH)_05-12  KH trung han 2016-2020 - Liem Thinh edited" xfId="4030"/>
    <cellStyle name="T_Van Ban 2008_BC nhu cau von doi ung ODA nganh NN (BKH)_Copy of 05-12  KH trung han 2016-2020 - Liem Thinh edited (1)" xfId="4031"/>
    <cellStyle name="T_Van Ban 2008_BC Tai co cau (bieu TH)" xfId="4032"/>
    <cellStyle name="T_Van Ban 2008_BC Tai co cau (bieu TH)_05-12  KH trung han 2016-2020 - Liem Thinh edited" xfId="4033"/>
    <cellStyle name="T_Van Ban 2008_BC Tai co cau (bieu TH)_Copy of 05-12  KH trung han 2016-2020 - Liem Thinh edited (1)" xfId="4034"/>
    <cellStyle name="T_Van Ban 2008_DK 2014-2015 final" xfId="4035"/>
    <cellStyle name="T_Van Ban 2008_DK 2014-2015 final_05-12  KH trung han 2016-2020 - Liem Thinh edited" xfId="4036"/>
    <cellStyle name="T_Van Ban 2008_DK 2014-2015 final_Copy of 05-12  KH trung han 2016-2020 - Liem Thinh edited (1)" xfId="4037"/>
    <cellStyle name="T_Van Ban 2008_DK 2014-2015 new" xfId="4038"/>
    <cellStyle name="T_Van Ban 2008_DK 2014-2015 new_05-12  KH trung han 2016-2020 - Liem Thinh edited" xfId="4039"/>
    <cellStyle name="T_Van Ban 2008_DK 2014-2015 new_Copy of 05-12  KH trung han 2016-2020 - Liem Thinh edited (1)" xfId="4040"/>
    <cellStyle name="T_Van Ban 2008_DK KH CBDT 2014 11-11-2013" xfId="4041"/>
    <cellStyle name="T_Van Ban 2008_DK KH CBDT 2014 11-11-2013(1)" xfId="4042"/>
    <cellStyle name="T_Van Ban 2008_DK KH CBDT 2014 11-11-2013(1)_05-12  KH trung han 2016-2020 - Liem Thinh edited" xfId="4043"/>
    <cellStyle name="T_Van Ban 2008_DK KH CBDT 2014 11-11-2013(1)_Copy of 05-12  KH trung han 2016-2020 - Liem Thinh edited (1)" xfId="4044"/>
    <cellStyle name="T_Van Ban 2008_DK KH CBDT 2014 11-11-2013_05-12  KH trung han 2016-2020 - Liem Thinh edited" xfId="4045"/>
    <cellStyle name="T_Van Ban 2008_DK KH CBDT 2014 11-11-2013_Copy of 05-12  KH trung han 2016-2020 - Liem Thinh edited (1)" xfId="4046"/>
    <cellStyle name="T_XDCB thang 12.2010" xfId="4047"/>
    <cellStyle name="T_XDCB thang 12.2010 2" xfId="4048"/>
    <cellStyle name="T_XDCB thang 12.2010_!1 1 bao cao giao KH ve HTCMT vung TNB   12-12-2011" xfId="4049"/>
    <cellStyle name="T_XDCB thang 12.2010_!1 1 bao cao giao KH ve HTCMT vung TNB   12-12-2011 2" xfId="4050"/>
    <cellStyle name="T_XDCB thang 12.2010_KH TPCP vung TNB (03-1-2012)" xfId="4051"/>
    <cellStyle name="T_XDCB thang 12.2010_KH TPCP vung TNB (03-1-2012) 2" xfId="4052"/>
    <cellStyle name="T_ÿÿÿÿÿ" xfId="4053"/>
    <cellStyle name="T_ÿÿÿÿÿ 2" xfId="4054"/>
    <cellStyle name="T_ÿÿÿÿÿ_!1 1 bao cao giao KH ve HTCMT vung TNB   12-12-2011" xfId="4055"/>
    <cellStyle name="T_ÿÿÿÿÿ_!1 1 bao cao giao KH ve HTCMT vung TNB   12-12-2011 2" xfId="4056"/>
    <cellStyle name="T_ÿÿÿÿÿ_Bieu mau cong trinh khoi cong moi 3-4" xfId="4057"/>
    <cellStyle name="T_ÿÿÿÿÿ_Bieu mau cong trinh khoi cong moi 3-4 2" xfId="4058"/>
    <cellStyle name="T_ÿÿÿÿÿ_Bieu mau cong trinh khoi cong moi 3-4_!1 1 bao cao giao KH ve HTCMT vung TNB   12-12-2011" xfId="4059"/>
    <cellStyle name="T_ÿÿÿÿÿ_Bieu mau cong trinh khoi cong moi 3-4_!1 1 bao cao giao KH ve HTCMT vung TNB   12-12-2011 2" xfId="4060"/>
    <cellStyle name="T_ÿÿÿÿÿ_Bieu mau cong trinh khoi cong moi 3-4_KH TPCP vung TNB (03-1-2012)" xfId="4061"/>
    <cellStyle name="T_ÿÿÿÿÿ_Bieu mau cong trinh khoi cong moi 3-4_KH TPCP vung TNB (03-1-2012) 2" xfId="4062"/>
    <cellStyle name="T_ÿÿÿÿÿ_Bieu3ODA" xfId="4063"/>
    <cellStyle name="T_ÿÿÿÿÿ_Bieu3ODA 2" xfId="4064"/>
    <cellStyle name="T_ÿÿÿÿÿ_Bieu3ODA_!1 1 bao cao giao KH ve HTCMT vung TNB   12-12-2011" xfId="4065"/>
    <cellStyle name="T_ÿÿÿÿÿ_Bieu3ODA_!1 1 bao cao giao KH ve HTCMT vung TNB   12-12-2011 2" xfId="4066"/>
    <cellStyle name="T_ÿÿÿÿÿ_Bieu3ODA_KH TPCP vung TNB (03-1-2012)" xfId="4067"/>
    <cellStyle name="T_ÿÿÿÿÿ_Bieu3ODA_KH TPCP vung TNB (03-1-2012) 2" xfId="4068"/>
    <cellStyle name="T_ÿÿÿÿÿ_Bieu4HTMT" xfId="4069"/>
    <cellStyle name="T_ÿÿÿÿÿ_Bieu4HTMT 2" xfId="4070"/>
    <cellStyle name="T_ÿÿÿÿÿ_Bieu4HTMT_!1 1 bao cao giao KH ve HTCMT vung TNB   12-12-2011" xfId="4071"/>
    <cellStyle name="T_ÿÿÿÿÿ_Bieu4HTMT_!1 1 bao cao giao KH ve HTCMT vung TNB   12-12-2011 2" xfId="4072"/>
    <cellStyle name="T_ÿÿÿÿÿ_Bieu4HTMT_KH TPCP vung TNB (03-1-2012)" xfId="4073"/>
    <cellStyle name="T_ÿÿÿÿÿ_Bieu4HTMT_KH TPCP vung TNB (03-1-2012) 2" xfId="4074"/>
    <cellStyle name="T_ÿÿÿÿÿ_KH TPCP vung TNB (03-1-2012)" xfId="4075"/>
    <cellStyle name="T_ÿÿÿÿÿ_KH TPCP vung TNB (03-1-2012) 2" xfId="4076"/>
    <cellStyle name="T_ÿÿÿÿÿ_kien giang 2" xfId="4077"/>
    <cellStyle name="T_ÿÿÿÿÿ_kien giang 2 2" xfId="4078"/>
    <cellStyle name="Text Indent A" xfId="4079"/>
    <cellStyle name="Text Indent B" xfId="4080"/>
    <cellStyle name="Text Indent B 10" xfId="4081"/>
    <cellStyle name="Text Indent B 11" xfId="4082"/>
    <cellStyle name="Text Indent B 12" xfId="4083"/>
    <cellStyle name="Text Indent B 13" xfId="4084"/>
    <cellStyle name="Text Indent B 14" xfId="4085"/>
    <cellStyle name="Text Indent B 15" xfId="4086"/>
    <cellStyle name="Text Indent B 16" xfId="4087"/>
    <cellStyle name="Text Indent B 2" xfId="4088"/>
    <cellStyle name="Text Indent B 3" xfId="4089"/>
    <cellStyle name="Text Indent B 4" xfId="4090"/>
    <cellStyle name="Text Indent B 5" xfId="4091"/>
    <cellStyle name="Text Indent B 6" xfId="4092"/>
    <cellStyle name="Text Indent B 7" xfId="4093"/>
    <cellStyle name="Text Indent B 8" xfId="4094"/>
    <cellStyle name="Text Indent B 9" xfId="4095"/>
    <cellStyle name="Text Indent C" xfId="4096"/>
    <cellStyle name="Text Indent C 10" xfId="4097"/>
    <cellStyle name="Text Indent C 11" xfId="4098"/>
    <cellStyle name="Text Indent C 12" xfId="4099"/>
    <cellStyle name="Text Indent C 13" xfId="4100"/>
    <cellStyle name="Text Indent C 14" xfId="4101"/>
    <cellStyle name="Text Indent C 15" xfId="4102"/>
    <cellStyle name="Text Indent C 16" xfId="4103"/>
    <cellStyle name="Text Indent C 2" xfId="4104"/>
    <cellStyle name="Text Indent C 3" xfId="4105"/>
    <cellStyle name="Text Indent C 4" xfId="4106"/>
    <cellStyle name="Text Indent C 5" xfId="4107"/>
    <cellStyle name="Text Indent C 6" xfId="4108"/>
    <cellStyle name="Text Indent C 7" xfId="4109"/>
    <cellStyle name="Text Indent C 8" xfId="4110"/>
    <cellStyle name="Text Indent C 9" xfId="4111"/>
    <cellStyle name="th" xfId="4112"/>
    <cellStyle name="th 2" xfId="4113"/>
    <cellStyle name="þ_x005f_x001d_ð¤_x005f_x000c_¯þ_x005f_x0014__x005f_x000d_¨þU_x005f_x0001_À_x005f_x0004_ _x005f_x0015__x005f_x000f__x005f_x0001__x005f_x0001_" xfId="4114"/>
    <cellStyle name="þ_x005f_x001d_ð·_x005f_x000c_æþ'_x005f_x000d_ßþU_x005f_x0001_Ø_x005f_x0005_ü_x005f_x0014__x005f_x0007__x005f_x0001__x005f_x0001_" xfId="4115"/>
    <cellStyle name="þ_x005f_x001d_ðÇ%Uý—&amp;Hý9_x005f_x0008_Ÿ s_x005f_x000a__x005f_x0007__x005f_x0001__x005f_x0001_" xfId="4116"/>
    <cellStyle name="þ_x005f_x001d_ðK_x005f_x000c_Fý_x005f_x001b__x005f_x000d_9ýU_x005f_x0001_Ð_x005f_x0008_¦)_x005f_x0007__x005f_x0001__x005f_x0001_" xfId="411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8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9"/>
    <cellStyle name="þ_x005f_x005f_x005f_x001d_ðÇ%Uý—&amp;Hý9_x005f_x005f_x005f_x0008_Ÿ s_x005f_x005f_x005f_x000a__x005f_x005f_x005f_x0007__x005f_x005f_x005f_x0001__x005f_x005f_x005f_x0001_" xfId="4120"/>
    <cellStyle name="þ_x005f_x005f_x005f_x001d_ðK_x005f_x005f_x005f_x000c_Fý_x005f_x005f_x005f_x001b__x005f_x005f_x005f_x000d_9ýU_x005f_x005f_x005f_x0001_Ð_x005f_x005f_x005f_x0008_¦)_x005f_x005f_x005f_x0007__x005f_x005f_x005f_x0001__x005f_x005f_x005f_x0001_" xfId="4121"/>
    <cellStyle name="than" xfId="4122"/>
    <cellStyle name="Thanh" xfId="4123"/>
    <cellStyle name="þ_x001d_ð¤_x000c_¯þ_x0014_&#10;¨þU_x0001_À_x0004_ _x0015__x000f__x0001__x0001_" xfId="4124"/>
    <cellStyle name="þ_x001d_ð¤_x000c_¯þ_x0014__x000d_¨þU_x0001_À_x0004_ _x0015__x000f__x0001__x0001_" xfId="4125"/>
    <cellStyle name="þ_x001d_ð·_x000c_æþ'&#10;ßþU_x0001_Ø_x0005_ü_x0014__x0007__x0001__x0001_" xfId="4126"/>
    <cellStyle name="þ_x001d_ð·_x000c_æþ'_x000d_ßþU_x0001_Ø_x0005_ü_x0014__x0007__x0001__x0001_" xfId="4127"/>
    <cellStyle name="þ_x001d_ðÇ%Uý—&amp;Hý9_x0008_Ÿ s&#10;_x0007__x0001__x0001_" xfId="4128"/>
    <cellStyle name="þ_x001d_ðK_x000c_Fý_x001b_&#10;9ýU_x0001_Ð_x0008_¦)_x0007__x0001__x0001_" xfId="4129"/>
    <cellStyle name="þ_x001d_ðK_x000c_Fý_x001b__x000d_9ýU_x0001_Ð_x0008_¦)_x0007__x0001__x0001_" xfId="4130"/>
    <cellStyle name="thuong-10" xfId="4131"/>
    <cellStyle name="thuong-11" xfId="4132"/>
    <cellStyle name="thuong-11 2" xfId="4133"/>
    <cellStyle name="Thuyet minh" xfId="4134"/>
    <cellStyle name="Tickmark" xfId="4135"/>
    <cellStyle name="Tien1" xfId="4136"/>
    <cellStyle name="Tieu_de_2" xfId="4137"/>
    <cellStyle name="Times New Roman" xfId="4138"/>
    <cellStyle name="tit1" xfId="4139"/>
    <cellStyle name="tit2" xfId="4140"/>
    <cellStyle name="tit2 2" xfId="4141"/>
    <cellStyle name="tit3" xfId="4142"/>
    <cellStyle name="tit4" xfId="4143"/>
    <cellStyle name="Title 2" xfId="4144"/>
    <cellStyle name="Tong so" xfId="4145"/>
    <cellStyle name="tong so 1" xfId="4146"/>
    <cellStyle name="Tong so_Bieu KHPTLN 2016-2020" xfId="4147"/>
    <cellStyle name="Tongcong" xfId="4148"/>
    <cellStyle name="Total 2" xfId="4149"/>
    <cellStyle name="trang" xfId="4150"/>
    <cellStyle name="tt1" xfId="4151"/>
    <cellStyle name="Tusental (0)_pldt" xfId="4152"/>
    <cellStyle name="Tusental_pldt" xfId="4153"/>
    <cellStyle name="ux_3_¼­¿ï-¾È»ê" xfId="4154"/>
    <cellStyle name="Valuta (0)_pldt" xfId="4155"/>
    <cellStyle name="Valuta_pldt" xfId="4156"/>
    <cellStyle name="VANG1" xfId="4157"/>
    <cellStyle name="VANG1 2" xfId="4158"/>
    <cellStyle name="viet" xfId="4159"/>
    <cellStyle name="viet2" xfId="4160"/>
    <cellStyle name="viet2 2" xfId="4161"/>
    <cellStyle name="VN new romanNormal" xfId="4162"/>
    <cellStyle name="VN new romanNormal 2" xfId="4163"/>
    <cellStyle name="VN new romanNormal 2 2" xfId="4164"/>
    <cellStyle name="VN new romanNormal 3" xfId="4165"/>
    <cellStyle name="VN new romanNormal_05-12  KH trung han 2016-2020 - Liem Thinh edited" xfId="4166"/>
    <cellStyle name="Vn Time 13" xfId="4167"/>
    <cellStyle name="Vn Time 14" xfId="4168"/>
    <cellStyle name="Vn Time 14 2" xfId="4169"/>
    <cellStyle name="Vn Time 14 3" xfId="4170"/>
    <cellStyle name="VN time new roman" xfId="4171"/>
    <cellStyle name="VN time new roman 2" xfId="4172"/>
    <cellStyle name="VN time new roman 2 2" xfId="4173"/>
    <cellStyle name="VN time new roman 3" xfId="4174"/>
    <cellStyle name="VN time new roman_05-12  KH trung han 2016-2020 - Liem Thinh edited" xfId="4175"/>
    <cellStyle name="vn_time" xfId="4176"/>
    <cellStyle name="vnbo" xfId="4177"/>
    <cellStyle name="vnbo 2" xfId="4178"/>
    <cellStyle name="vnbo 3" xfId="4179"/>
    <cellStyle name="vnhead1" xfId="4180"/>
    <cellStyle name="vnhead1 2" xfId="4181"/>
    <cellStyle name="vnhead2" xfId="4182"/>
    <cellStyle name="vnhead2 2" xfId="4183"/>
    <cellStyle name="vnhead2 3" xfId="4184"/>
    <cellStyle name="vnhead3" xfId="4185"/>
    <cellStyle name="vnhead3 2" xfId="4186"/>
    <cellStyle name="vnhead3 3" xfId="4187"/>
    <cellStyle name="vnhead4" xfId="4188"/>
    <cellStyle name="vntxt1" xfId="4189"/>
    <cellStyle name="vntxt1 10" xfId="4190"/>
    <cellStyle name="vntxt1 11" xfId="4191"/>
    <cellStyle name="vntxt1 12" xfId="4192"/>
    <cellStyle name="vntxt1 13" xfId="4193"/>
    <cellStyle name="vntxt1 14" xfId="4194"/>
    <cellStyle name="vntxt1 15" xfId="4195"/>
    <cellStyle name="vntxt1 16" xfId="4196"/>
    <cellStyle name="vntxt1 2" xfId="4197"/>
    <cellStyle name="vntxt1 3" xfId="4198"/>
    <cellStyle name="vntxt1 4" xfId="4199"/>
    <cellStyle name="vntxt1 5" xfId="4200"/>
    <cellStyle name="vntxt1 6" xfId="4201"/>
    <cellStyle name="vntxt1 7" xfId="4202"/>
    <cellStyle name="vntxt1 8" xfId="4203"/>
    <cellStyle name="vntxt1 9" xfId="4204"/>
    <cellStyle name="vntxt1_05-12  KH trung han 2016-2020 - Liem Thinh edited" xfId="4205"/>
    <cellStyle name="vntxt2" xfId="4206"/>
    <cellStyle name="W?hrung [0]_35ERI8T2gbIEMixb4v26icuOo" xfId="4207"/>
    <cellStyle name="W?hrung_35ERI8T2gbIEMixb4v26icuOo" xfId="4208"/>
    <cellStyle name="Währung [0]_68574_Materialbedarfsliste" xfId="4209"/>
    <cellStyle name="Währung_68574_Materialbedarfsliste" xfId="4210"/>
    <cellStyle name="Walutowy [0]_Invoices2001Slovakia" xfId="4211"/>
    <cellStyle name="Walutowy_Invoices2001Slovakia" xfId="4212"/>
    <cellStyle name="Warning Text 2" xfId="4213"/>
    <cellStyle name="wrap" xfId="4214"/>
    <cellStyle name="Wไhrung [0]_35ERI8T2gbIEMixb4v26icuOo" xfId="4215"/>
    <cellStyle name="Wไhrung_35ERI8T2gbIEMixb4v26icuOo" xfId="4216"/>
    <cellStyle name="xan1" xfId="4217"/>
    <cellStyle name="xuan" xfId="4218"/>
    <cellStyle name="y" xfId="4219"/>
    <cellStyle name="y 2" xfId="4220"/>
    <cellStyle name="Ý kh¸c_B¶ng 1 (2)" xfId="4221"/>
    <cellStyle name="เครื่องหมายสกุลเงิน [0]_FTC_OFFER" xfId="4222"/>
    <cellStyle name="เครื่องหมายสกุลเงิน_FTC_OFFER" xfId="4223"/>
    <cellStyle name="ปกติ_FTC_OFFER" xfId="4224"/>
    <cellStyle name=" [0.00]_ Att. 1- Cover" xfId="4225"/>
    <cellStyle name="_ Att. 1- Cover" xfId="4226"/>
    <cellStyle name="?_ Att. 1- Cover" xfId="4227"/>
    <cellStyle name="똿뗦먛귟 [0.00]_PRODUCT DETAIL Q1" xfId="4228"/>
    <cellStyle name="똿뗦먛귟_PRODUCT DETAIL Q1" xfId="4229"/>
    <cellStyle name="믅됞 [0.00]_PRODUCT DETAIL Q1" xfId="4230"/>
    <cellStyle name="믅됞_PRODUCT DETAIL Q1" xfId="4231"/>
    <cellStyle name="백분율_††††† " xfId="4232"/>
    <cellStyle name="뷭?_BOOKSHIP" xfId="4233"/>
    <cellStyle name="안건회계법인" xfId="4234"/>
    <cellStyle name="콤맀_Sheet1_총괄표 (수출입) (2)" xfId="4235"/>
    <cellStyle name="콤마 [ - 유형1" xfId="4236"/>
    <cellStyle name="콤마 [ - 유형2" xfId="4237"/>
    <cellStyle name="콤마 [ - 유형3" xfId="4238"/>
    <cellStyle name="콤마 [ - 유형4" xfId="4239"/>
    <cellStyle name="콤마 [ - 유형5" xfId="4240"/>
    <cellStyle name="콤마 [ - 유형6" xfId="4241"/>
    <cellStyle name="콤마 [ - 유형7" xfId="4242"/>
    <cellStyle name="콤마 [ - 유형8" xfId="4243"/>
    <cellStyle name="콤마 [0]_ 비목별 월별기술 " xfId="4244"/>
    <cellStyle name="콤마_ 비목별 월별기술 " xfId="4245"/>
    <cellStyle name="통화 [0]_††††† " xfId="4246"/>
    <cellStyle name="통화_††††† " xfId="4247"/>
    <cellStyle name="표섀_변경(최종)" xfId="4248"/>
    <cellStyle name="표준_ 97년 경영분석(안)" xfId="4249"/>
    <cellStyle name="표줠_Sheet1_1_총괄표 (수출입) (2)" xfId="4250"/>
    <cellStyle name="一般_00Q3902REV.1" xfId="4251"/>
    <cellStyle name="千分位[0]_00Q3902REV.1" xfId="4252"/>
    <cellStyle name="千分位_00Q3902REV.1" xfId="4253"/>
    <cellStyle name="桁区切り [0.00]_BE-BQ" xfId="4254"/>
    <cellStyle name="桁区切り_BE-BQ" xfId="4255"/>
    <cellStyle name="標準_(A1)BOQ " xfId="4256"/>
    <cellStyle name="貨幣 [0]_00Q3902REV.1" xfId="4257"/>
    <cellStyle name="貨幣[0]_BRE" xfId="4258"/>
    <cellStyle name="貨幣_00Q3902REV.1" xfId="4259"/>
    <cellStyle name="通貨 [0.00]_BE-BQ" xfId="4260"/>
    <cellStyle name="通貨_BE-BQ" xfId="4261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05" t="s">
        <v>123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1.95" customHeight="1">
      <c r="A2" s="207" t="s">
        <v>90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</row>
    <row r="3" spans="1:40" ht="21.95" customHeight="1">
      <c r="A3" s="205" t="s">
        <v>250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21.95" customHeight="1">
      <c r="A4" s="207" t="s">
        <v>149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</row>
    <row r="5" spans="1:40" ht="21.95" customHeight="1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</row>
    <row r="6" spans="1:40" ht="38.25" customHeight="1">
      <c r="A6" s="202" t="s">
        <v>1</v>
      </c>
      <c r="B6" s="202" t="s">
        <v>2</v>
      </c>
      <c r="C6" s="202" t="s">
        <v>4</v>
      </c>
      <c r="D6" s="199" t="s">
        <v>107</v>
      </c>
      <c r="E6" s="200"/>
      <c r="F6" s="201"/>
      <c r="G6" s="199" t="s">
        <v>6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/>
      <c r="V6" s="199" t="s">
        <v>96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1"/>
      <c r="AN6" s="202" t="s">
        <v>3</v>
      </c>
    </row>
    <row r="7" spans="1:40" ht="29.25" customHeight="1">
      <c r="A7" s="203"/>
      <c r="B7" s="203"/>
      <c r="C7" s="203"/>
      <c r="D7" s="202" t="s">
        <v>39</v>
      </c>
      <c r="E7" s="199" t="s">
        <v>40</v>
      </c>
      <c r="F7" s="201"/>
      <c r="G7" s="199" t="s">
        <v>108</v>
      </c>
      <c r="H7" s="200"/>
      <c r="I7" s="201"/>
      <c r="J7" s="199" t="s">
        <v>109</v>
      </c>
      <c r="K7" s="200"/>
      <c r="L7" s="201"/>
      <c r="M7" s="199" t="s">
        <v>110</v>
      </c>
      <c r="N7" s="200"/>
      <c r="O7" s="201"/>
      <c r="P7" s="199" t="s">
        <v>111</v>
      </c>
      <c r="Q7" s="200"/>
      <c r="R7" s="201"/>
      <c r="S7" s="199" t="s">
        <v>112</v>
      </c>
      <c r="T7" s="200"/>
      <c r="U7" s="201"/>
      <c r="V7" s="199" t="s">
        <v>39</v>
      </c>
      <c r="W7" s="200"/>
      <c r="X7" s="201"/>
      <c r="Y7" s="199" t="s">
        <v>6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1"/>
      <c r="AN7" s="203"/>
    </row>
    <row r="8" spans="1:40" ht="31.5" customHeight="1">
      <c r="A8" s="203"/>
      <c r="B8" s="203"/>
      <c r="C8" s="203"/>
      <c r="D8" s="203"/>
      <c r="E8" s="202" t="s">
        <v>7</v>
      </c>
      <c r="F8" s="202" t="s">
        <v>8</v>
      </c>
      <c r="G8" s="202" t="s">
        <v>39</v>
      </c>
      <c r="H8" s="199" t="s">
        <v>40</v>
      </c>
      <c r="I8" s="201"/>
      <c r="J8" s="202" t="s">
        <v>39</v>
      </c>
      <c r="K8" s="199" t="s">
        <v>40</v>
      </c>
      <c r="L8" s="201"/>
      <c r="M8" s="202" t="s">
        <v>39</v>
      </c>
      <c r="N8" s="199" t="s">
        <v>40</v>
      </c>
      <c r="O8" s="201"/>
      <c r="P8" s="202" t="s">
        <v>39</v>
      </c>
      <c r="Q8" s="199" t="s">
        <v>40</v>
      </c>
      <c r="R8" s="201"/>
      <c r="S8" s="202" t="s">
        <v>39</v>
      </c>
      <c r="T8" s="199" t="s">
        <v>40</v>
      </c>
      <c r="U8" s="201"/>
      <c r="V8" s="202" t="s">
        <v>39</v>
      </c>
      <c r="W8" s="199" t="s">
        <v>40</v>
      </c>
      <c r="X8" s="201"/>
      <c r="Y8" s="199" t="s">
        <v>108</v>
      </c>
      <c r="Z8" s="200"/>
      <c r="AA8" s="201"/>
      <c r="AB8" s="199" t="s">
        <v>109</v>
      </c>
      <c r="AC8" s="200"/>
      <c r="AD8" s="201"/>
      <c r="AE8" s="199" t="s">
        <v>110</v>
      </c>
      <c r="AF8" s="200"/>
      <c r="AG8" s="201"/>
      <c r="AH8" s="199" t="s">
        <v>113</v>
      </c>
      <c r="AI8" s="200"/>
      <c r="AJ8" s="201"/>
      <c r="AK8" s="199" t="s">
        <v>114</v>
      </c>
      <c r="AL8" s="200"/>
      <c r="AM8" s="201"/>
      <c r="AN8" s="203"/>
    </row>
    <row r="9" spans="1:40" ht="21.95" customHeight="1">
      <c r="A9" s="203"/>
      <c r="B9" s="203"/>
      <c r="C9" s="203"/>
      <c r="D9" s="203"/>
      <c r="E9" s="203"/>
      <c r="F9" s="203"/>
      <c r="G9" s="203"/>
      <c r="H9" s="202" t="s">
        <v>7</v>
      </c>
      <c r="I9" s="202" t="s">
        <v>8</v>
      </c>
      <c r="J9" s="203"/>
      <c r="K9" s="202" t="s">
        <v>7</v>
      </c>
      <c r="L9" s="202" t="s">
        <v>8</v>
      </c>
      <c r="M9" s="203"/>
      <c r="N9" s="202" t="s">
        <v>7</v>
      </c>
      <c r="O9" s="202" t="s">
        <v>8</v>
      </c>
      <c r="P9" s="203"/>
      <c r="Q9" s="202" t="s">
        <v>7</v>
      </c>
      <c r="R9" s="202" t="s">
        <v>8</v>
      </c>
      <c r="S9" s="203"/>
      <c r="T9" s="202" t="s">
        <v>7</v>
      </c>
      <c r="U9" s="202" t="s">
        <v>8</v>
      </c>
      <c r="V9" s="203"/>
      <c r="W9" s="202" t="s">
        <v>7</v>
      </c>
      <c r="X9" s="202" t="s">
        <v>8</v>
      </c>
      <c r="Y9" s="202" t="s">
        <v>39</v>
      </c>
      <c r="Z9" s="199" t="s">
        <v>40</v>
      </c>
      <c r="AA9" s="201"/>
      <c r="AB9" s="202" t="s">
        <v>39</v>
      </c>
      <c r="AC9" s="199" t="s">
        <v>40</v>
      </c>
      <c r="AD9" s="201"/>
      <c r="AE9" s="202" t="s">
        <v>39</v>
      </c>
      <c r="AF9" s="199" t="s">
        <v>40</v>
      </c>
      <c r="AG9" s="201"/>
      <c r="AH9" s="202" t="s">
        <v>39</v>
      </c>
      <c r="AI9" s="199" t="s">
        <v>40</v>
      </c>
      <c r="AJ9" s="201"/>
      <c r="AK9" s="202" t="s">
        <v>39</v>
      </c>
      <c r="AL9" s="199" t="s">
        <v>40</v>
      </c>
      <c r="AM9" s="201"/>
      <c r="AN9" s="203"/>
    </row>
    <row r="10" spans="1:40" ht="30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1" t="s">
        <v>7</v>
      </c>
      <c r="AA10" s="1" t="s">
        <v>8</v>
      </c>
      <c r="AB10" s="204"/>
      <c r="AC10" s="1" t="s">
        <v>7</v>
      </c>
      <c r="AD10" s="1" t="s">
        <v>8</v>
      </c>
      <c r="AE10" s="204"/>
      <c r="AF10" s="1" t="s">
        <v>7</v>
      </c>
      <c r="AG10" s="1" t="s">
        <v>8</v>
      </c>
      <c r="AH10" s="204"/>
      <c r="AI10" s="1" t="s">
        <v>7</v>
      </c>
      <c r="AJ10" s="1" t="s">
        <v>8</v>
      </c>
      <c r="AK10" s="204"/>
      <c r="AL10" s="1" t="s">
        <v>7</v>
      </c>
      <c r="AM10" s="1" t="s">
        <v>8</v>
      </c>
      <c r="AN10" s="204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31</v>
      </c>
      <c r="B13" s="27" t="s">
        <v>97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98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99</v>
      </c>
      <c r="B16" s="29" t="s">
        <v>100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24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101</v>
      </c>
      <c r="B18" s="29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22</v>
      </c>
      <c r="B20" s="29" t="s">
        <v>117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22</v>
      </c>
      <c r="B21" s="29" t="s">
        <v>118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22</v>
      </c>
      <c r="B22" s="31" t="s">
        <v>119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102</v>
      </c>
      <c r="B23" s="29" t="s">
        <v>103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104</v>
      </c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99</v>
      </c>
      <c r="B27" s="29" t="s">
        <v>105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22</v>
      </c>
      <c r="B29" s="29" t="s">
        <v>115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22</v>
      </c>
      <c r="B30" s="29" t="s">
        <v>116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101</v>
      </c>
      <c r="B31" s="29" t="s">
        <v>106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32</v>
      </c>
      <c r="B32" s="27" t="s">
        <v>120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22</v>
      </c>
      <c r="B34" s="29" t="s">
        <v>121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22</v>
      </c>
      <c r="B35" s="33" t="s">
        <v>122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A3:AN3"/>
    <mergeCell ref="A5:AN5"/>
    <mergeCell ref="A2:AN2"/>
    <mergeCell ref="A1:AN1"/>
    <mergeCell ref="A4:AN4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S7:U7"/>
    <mergeCell ref="G6:U6"/>
    <mergeCell ref="D6:F6"/>
    <mergeCell ref="G7:I7"/>
    <mergeCell ref="J7:L7"/>
    <mergeCell ref="M7:O7"/>
    <mergeCell ref="P7:R7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topLeftCell="A10" zoomScale="85" zoomScaleNormal="85" workbookViewId="0">
      <selection activeCell="G40" sqref="G40"/>
    </sheetView>
  </sheetViews>
  <sheetFormatPr defaultRowHeight="12.75"/>
  <cols>
    <col min="1" max="1" width="6.1640625" style="175" customWidth="1"/>
    <col min="2" max="2" width="55.83203125" style="175" customWidth="1"/>
    <col min="3" max="3" width="9.5" style="175" hidden="1" customWidth="1"/>
    <col min="4" max="4" width="12.6640625" style="183" customWidth="1"/>
    <col min="5" max="5" width="9.5" style="183" bestFit="1" customWidth="1"/>
    <col min="6" max="6" width="9.5" style="175" bestFit="1" customWidth="1"/>
    <col min="7" max="7" width="11.33203125" style="175" bestFit="1" customWidth="1"/>
    <col min="8" max="8" width="11.1640625" style="175" customWidth="1"/>
    <col min="9" max="10" width="10.33203125" style="175" customWidth="1"/>
    <col min="11" max="12" width="9.5" style="175" bestFit="1" customWidth="1"/>
    <col min="13" max="14" width="13.33203125" style="175" bestFit="1" customWidth="1"/>
    <col min="15" max="16" width="9.6640625" style="175" bestFit="1" customWidth="1"/>
    <col min="17" max="18" width="13.33203125" style="175" bestFit="1" customWidth="1"/>
    <col min="19" max="20" width="9.6640625" style="175" bestFit="1" customWidth="1"/>
    <col min="21" max="16384" width="9.33203125" style="175"/>
  </cols>
  <sheetData>
    <row r="1" spans="1:21" s="181" customFormat="1" ht="18.75">
      <c r="A1" s="259" t="s">
        <v>469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181" customFormat="1" ht="18.75" hidden="1">
      <c r="A2" s="256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ht="44.25" customHeight="1">
      <c r="A3" s="258" t="s">
        <v>255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ht="24.75" customHeight="1">
      <c r="A4" s="257" t="s">
        <v>467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1" ht="21.7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s="181" customFormat="1" ht="39.75" customHeight="1">
      <c r="A6" s="267" t="s">
        <v>1</v>
      </c>
      <c r="B6" s="267" t="s">
        <v>33</v>
      </c>
      <c r="C6" s="267" t="s">
        <v>34</v>
      </c>
      <c r="D6" s="267" t="s">
        <v>49</v>
      </c>
      <c r="E6" s="267" t="s">
        <v>50</v>
      </c>
      <c r="F6" s="263" t="s">
        <v>35</v>
      </c>
      <c r="G6" s="264"/>
      <c r="H6" s="264"/>
      <c r="I6" s="264"/>
      <c r="J6" s="265"/>
      <c r="K6" s="261" t="s">
        <v>52</v>
      </c>
      <c r="L6" s="262"/>
      <c r="M6" s="261" t="s">
        <v>19</v>
      </c>
      <c r="N6" s="266"/>
      <c r="O6" s="266"/>
      <c r="P6" s="266"/>
      <c r="Q6" s="266"/>
      <c r="R6" s="266"/>
      <c r="S6" s="266"/>
      <c r="T6" s="262"/>
      <c r="U6" s="267" t="s">
        <v>3</v>
      </c>
    </row>
    <row r="7" spans="1:21" s="181" customFormat="1" ht="24.95" customHeight="1">
      <c r="A7" s="268"/>
      <c r="B7" s="268"/>
      <c r="C7" s="268"/>
      <c r="D7" s="268"/>
      <c r="E7" s="268"/>
      <c r="F7" s="267" t="s">
        <v>36</v>
      </c>
      <c r="G7" s="253" t="s">
        <v>37</v>
      </c>
      <c r="H7" s="253"/>
      <c r="I7" s="253"/>
      <c r="J7" s="253"/>
      <c r="K7" s="267" t="s">
        <v>38</v>
      </c>
      <c r="L7" s="267" t="s">
        <v>51</v>
      </c>
      <c r="M7" s="261" t="s">
        <v>53</v>
      </c>
      <c r="N7" s="266"/>
      <c r="O7" s="266"/>
      <c r="P7" s="262"/>
      <c r="Q7" s="261" t="s">
        <v>54</v>
      </c>
      <c r="R7" s="266"/>
      <c r="S7" s="266"/>
      <c r="T7" s="262"/>
      <c r="U7" s="268"/>
    </row>
    <row r="8" spans="1:21" s="181" customFormat="1" ht="24.95" customHeight="1">
      <c r="A8" s="268"/>
      <c r="B8" s="268"/>
      <c r="C8" s="268"/>
      <c r="D8" s="268"/>
      <c r="E8" s="268"/>
      <c r="F8" s="268"/>
      <c r="G8" s="253" t="s">
        <v>38</v>
      </c>
      <c r="H8" s="253" t="s">
        <v>51</v>
      </c>
      <c r="I8" s="253" t="s">
        <v>284</v>
      </c>
      <c r="J8" s="253" t="s">
        <v>285</v>
      </c>
      <c r="K8" s="268"/>
      <c r="L8" s="268"/>
      <c r="M8" s="267" t="s">
        <v>38</v>
      </c>
      <c r="N8" s="261" t="s">
        <v>55</v>
      </c>
      <c r="O8" s="266"/>
      <c r="P8" s="262"/>
      <c r="Q8" s="267" t="s">
        <v>38</v>
      </c>
      <c r="R8" s="261" t="s">
        <v>55</v>
      </c>
      <c r="S8" s="266"/>
      <c r="T8" s="262"/>
      <c r="U8" s="268"/>
    </row>
    <row r="9" spans="1:21" s="181" customFormat="1" ht="24.95" customHeight="1">
      <c r="A9" s="268"/>
      <c r="B9" s="268"/>
      <c r="C9" s="268"/>
      <c r="D9" s="268"/>
      <c r="E9" s="268"/>
      <c r="F9" s="268"/>
      <c r="G9" s="253"/>
      <c r="H9" s="253"/>
      <c r="I9" s="253"/>
      <c r="J9" s="253"/>
      <c r="K9" s="268"/>
      <c r="L9" s="268"/>
      <c r="M9" s="268"/>
      <c r="N9" s="267" t="s">
        <v>39</v>
      </c>
      <c r="O9" s="261" t="s">
        <v>40</v>
      </c>
      <c r="P9" s="262"/>
      <c r="Q9" s="268"/>
      <c r="R9" s="267" t="s">
        <v>39</v>
      </c>
      <c r="S9" s="261" t="s">
        <v>40</v>
      </c>
      <c r="T9" s="262"/>
      <c r="U9" s="268"/>
    </row>
    <row r="10" spans="1:21" s="181" customFormat="1" ht="56.25" customHeight="1">
      <c r="A10" s="269"/>
      <c r="B10" s="269"/>
      <c r="C10" s="269"/>
      <c r="D10" s="269"/>
      <c r="E10" s="269"/>
      <c r="F10" s="269"/>
      <c r="G10" s="253"/>
      <c r="H10" s="253"/>
      <c r="I10" s="253"/>
      <c r="J10" s="253"/>
      <c r="K10" s="269"/>
      <c r="L10" s="269"/>
      <c r="M10" s="269"/>
      <c r="N10" s="269"/>
      <c r="O10" s="148" t="s">
        <v>41</v>
      </c>
      <c r="P10" s="148" t="s">
        <v>437</v>
      </c>
      <c r="Q10" s="269"/>
      <c r="R10" s="269"/>
      <c r="S10" s="148" t="s">
        <v>41</v>
      </c>
      <c r="T10" s="148" t="s">
        <v>56</v>
      </c>
      <c r="U10" s="269"/>
    </row>
    <row r="11" spans="1:21" s="181" customFormat="1" ht="21.75" customHeight="1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  <c r="H11" s="179">
        <v>8</v>
      </c>
      <c r="I11" s="179"/>
      <c r="J11" s="179"/>
      <c r="K11" s="179">
        <v>9</v>
      </c>
      <c r="L11" s="179">
        <v>10</v>
      </c>
      <c r="M11" s="179">
        <v>11</v>
      </c>
      <c r="N11" s="179">
        <v>12</v>
      </c>
      <c r="O11" s="179">
        <v>13</v>
      </c>
      <c r="P11" s="179">
        <v>14</v>
      </c>
      <c r="Q11" s="179">
        <v>15</v>
      </c>
      <c r="R11" s="179">
        <v>16</v>
      </c>
      <c r="S11" s="179">
        <v>17</v>
      </c>
      <c r="T11" s="179">
        <v>18</v>
      </c>
      <c r="U11" s="179">
        <v>19</v>
      </c>
    </row>
    <row r="12" spans="1:21" s="181" customFormat="1" ht="26.25" customHeight="1">
      <c r="A12" s="179"/>
      <c r="B12" s="179" t="s">
        <v>340</v>
      </c>
      <c r="C12" s="149"/>
      <c r="D12" s="179"/>
      <c r="E12" s="179"/>
      <c r="F12" s="149"/>
      <c r="G12" s="149"/>
      <c r="H12" s="149"/>
      <c r="I12" s="149"/>
      <c r="J12" s="149"/>
      <c r="K12" s="149"/>
      <c r="L12" s="149"/>
      <c r="M12" s="150">
        <f t="shared" ref="M12:T12" si="0">M13+M46</f>
        <v>439491.5</v>
      </c>
      <c r="N12" s="150">
        <f t="shared" si="0"/>
        <v>426687</v>
      </c>
      <c r="O12" s="150">
        <f t="shared" si="0"/>
        <v>0</v>
      </c>
      <c r="P12" s="150">
        <f t="shared" si="0"/>
        <v>0</v>
      </c>
      <c r="Q12" s="150">
        <f t="shared" si="0"/>
        <v>439491.5</v>
      </c>
      <c r="R12" s="150">
        <f t="shared" si="0"/>
        <v>426687</v>
      </c>
      <c r="S12" s="150">
        <f t="shared" si="0"/>
        <v>0</v>
      </c>
      <c r="T12" s="150">
        <f t="shared" si="0"/>
        <v>0</v>
      </c>
      <c r="U12" s="149"/>
    </row>
    <row r="13" spans="1:21" s="181" customFormat="1" ht="19.5" customHeight="1">
      <c r="A13" s="179" t="s">
        <v>77</v>
      </c>
      <c r="B13" s="179" t="s">
        <v>29</v>
      </c>
      <c r="C13" s="149"/>
      <c r="D13" s="179"/>
      <c r="E13" s="179"/>
      <c r="F13" s="149"/>
      <c r="G13" s="150">
        <f>G14+G20</f>
        <v>0</v>
      </c>
      <c r="H13" s="150">
        <f>H14+H20</f>
        <v>0</v>
      </c>
      <c r="I13" s="150"/>
      <c r="J13" s="150"/>
      <c r="K13" s="150">
        <f t="shared" ref="K13:T13" si="1">K14+K20</f>
        <v>0</v>
      </c>
      <c r="L13" s="150">
        <f t="shared" si="1"/>
        <v>0</v>
      </c>
      <c r="M13" s="150">
        <f t="shared" si="1"/>
        <v>290160</v>
      </c>
      <c r="N13" s="150">
        <f t="shared" si="1"/>
        <v>290160</v>
      </c>
      <c r="O13" s="150">
        <f t="shared" si="1"/>
        <v>0</v>
      </c>
      <c r="P13" s="150">
        <f t="shared" si="1"/>
        <v>0</v>
      </c>
      <c r="Q13" s="150">
        <f t="shared" si="1"/>
        <v>290160</v>
      </c>
      <c r="R13" s="150">
        <f t="shared" si="1"/>
        <v>290160</v>
      </c>
      <c r="S13" s="151">
        <f t="shared" si="1"/>
        <v>0</v>
      </c>
      <c r="T13" s="151">
        <f t="shared" si="1"/>
        <v>0</v>
      </c>
      <c r="U13" s="149"/>
    </row>
    <row r="14" spans="1:21" ht="21.95" customHeight="1">
      <c r="A14" s="179" t="s">
        <v>31</v>
      </c>
      <c r="B14" s="179" t="s">
        <v>57</v>
      </c>
      <c r="C14" s="149"/>
      <c r="D14" s="179"/>
      <c r="E14" s="179"/>
      <c r="F14" s="149"/>
      <c r="G14" s="150"/>
      <c r="H14" s="150"/>
      <c r="I14" s="150"/>
      <c r="J14" s="150"/>
      <c r="K14" s="150">
        <f>SUM(K15:K17)</f>
        <v>0</v>
      </c>
      <c r="L14" s="150">
        <f>SUM(L15:L17)</f>
        <v>0</v>
      </c>
      <c r="M14" s="150">
        <f>SUM(M15:M19)</f>
        <v>21000</v>
      </c>
      <c r="N14" s="150">
        <f t="shared" ref="N14:T14" si="2">SUM(N15:N19)</f>
        <v>21000</v>
      </c>
      <c r="O14" s="150">
        <f t="shared" si="2"/>
        <v>0</v>
      </c>
      <c r="P14" s="150">
        <f t="shared" si="2"/>
        <v>0</v>
      </c>
      <c r="Q14" s="150">
        <f t="shared" si="2"/>
        <v>21000</v>
      </c>
      <c r="R14" s="150">
        <f t="shared" si="2"/>
        <v>21000</v>
      </c>
      <c r="S14" s="150">
        <f t="shared" si="2"/>
        <v>0</v>
      </c>
      <c r="T14" s="150">
        <f t="shared" si="2"/>
        <v>0</v>
      </c>
      <c r="U14" s="149"/>
    </row>
    <row r="15" spans="1:21" ht="21.95" customHeight="1">
      <c r="A15" s="152">
        <v>1</v>
      </c>
      <c r="B15" s="153" t="s">
        <v>262</v>
      </c>
      <c r="C15" s="153"/>
      <c r="D15" s="154" t="s">
        <v>280</v>
      </c>
      <c r="E15" s="154" t="s">
        <v>259</v>
      </c>
      <c r="F15" s="153"/>
      <c r="G15" s="111">
        <v>20000</v>
      </c>
      <c r="H15" s="111">
        <f>G15</f>
        <v>20000</v>
      </c>
      <c r="I15" s="111"/>
      <c r="J15" s="111"/>
      <c r="K15" s="111"/>
      <c r="L15" s="111"/>
      <c r="M15" s="111">
        <v>2000</v>
      </c>
      <c r="N15" s="111">
        <f>M15</f>
        <v>2000</v>
      </c>
      <c r="O15" s="111"/>
      <c r="P15" s="111"/>
      <c r="Q15" s="111">
        <f>R15</f>
        <v>2000</v>
      </c>
      <c r="R15" s="111">
        <f>N15</f>
        <v>2000</v>
      </c>
      <c r="S15" s="155"/>
      <c r="T15" s="155"/>
      <c r="U15" s="153"/>
    </row>
    <row r="16" spans="1:21" ht="21.95" customHeight="1">
      <c r="A16" s="152">
        <v>2</v>
      </c>
      <c r="B16" s="153" t="s">
        <v>263</v>
      </c>
      <c r="C16" s="153"/>
      <c r="D16" s="154" t="s">
        <v>280</v>
      </c>
      <c r="E16" s="154" t="s">
        <v>259</v>
      </c>
      <c r="F16" s="153"/>
      <c r="G16" s="111">
        <v>30000</v>
      </c>
      <c r="H16" s="111">
        <f t="shared" ref="H16:H17" si="3">G16</f>
        <v>30000</v>
      </c>
      <c r="I16" s="111"/>
      <c r="J16" s="111"/>
      <c r="K16" s="111"/>
      <c r="L16" s="111"/>
      <c r="M16" s="111">
        <v>2000</v>
      </c>
      <c r="N16" s="111">
        <f t="shared" ref="N16:N17" si="4">M16</f>
        <v>2000</v>
      </c>
      <c r="O16" s="111"/>
      <c r="P16" s="111"/>
      <c r="Q16" s="111">
        <f t="shared" ref="Q16:Q17" si="5">R16</f>
        <v>2000</v>
      </c>
      <c r="R16" s="111">
        <f t="shared" ref="R16:R17" si="6">N16</f>
        <v>2000</v>
      </c>
      <c r="S16" s="155"/>
      <c r="T16" s="155"/>
      <c r="U16" s="153"/>
    </row>
    <row r="17" spans="1:21" ht="21.95" customHeight="1">
      <c r="A17" s="152">
        <v>3</v>
      </c>
      <c r="B17" s="153" t="s">
        <v>264</v>
      </c>
      <c r="C17" s="153"/>
      <c r="D17" s="154" t="s">
        <v>280</v>
      </c>
      <c r="E17" s="154" t="s">
        <v>259</v>
      </c>
      <c r="F17" s="153"/>
      <c r="G17" s="111">
        <v>40000</v>
      </c>
      <c r="H17" s="111">
        <f t="shared" si="3"/>
        <v>40000</v>
      </c>
      <c r="I17" s="111"/>
      <c r="J17" s="111"/>
      <c r="K17" s="111"/>
      <c r="L17" s="111"/>
      <c r="M17" s="111">
        <v>2000</v>
      </c>
      <c r="N17" s="111">
        <f t="shared" si="4"/>
        <v>2000</v>
      </c>
      <c r="O17" s="111"/>
      <c r="P17" s="111"/>
      <c r="Q17" s="111">
        <f t="shared" si="5"/>
        <v>2000</v>
      </c>
      <c r="R17" s="111">
        <f t="shared" si="6"/>
        <v>2000</v>
      </c>
      <c r="S17" s="155"/>
      <c r="T17" s="155"/>
      <c r="U17" s="153"/>
    </row>
    <row r="18" spans="1:21" ht="30.75" customHeight="1">
      <c r="A18" s="152">
        <v>4</v>
      </c>
      <c r="B18" s="153" t="s">
        <v>440</v>
      </c>
      <c r="C18" s="153"/>
      <c r="D18" s="154" t="s">
        <v>280</v>
      </c>
      <c r="E18" s="154" t="s">
        <v>259</v>
      </c>
      <c r="F18" s="153"/>
      <c r="G18" s="111">
        <v>150000</v>
      </c>
      <c r="H18" s="111">
        <v>150000</v>
      </c>
      <c r="I18" s="111"/>
      <c r="J18" s="111"/>
      <c r="K18" s="111"/>
      <c r="L18" s="111"/>
      <c r="M18" s="111">
        <v>10000</v>
      </c>
      <c r="N18" s="111">
        <v>10000</v>
      </c>
      <c r="O18" s="111"/>
      <c r="P18" s="111"/>
      <c r="Q18" s="111">
        <v>10000</v>
      </c>
      <c r="R18" s="111">
        <v>10000</v>
      </c>
      <c r="S18" s="111"/>
      <c r="T18" s="111"/>
      <c r="U18" s="149"/>
    </row>
    <row r="19" spans="1:21" ht="30.75" customHeight="1">
      <c r="A19" s="152">
        <v>5</v>
      </c>
      <c r="B19" s="153" t="s">
        <v>423</v>
      </c>
      <c r="C19" s="153"/>
      <c r="D19" s="154" t="s">
        <v>424</v>
      </c>
      <c r="E19" s="154">
        <v>2021</v>
      </c>
      <c r="F19" s="153"/>
      <c r="G19" s="111">
        <v>50000</v>
      </c>
      <c r="H19" s="111">
        <v>50000</v>
      </c>
      <c r="I19" s="111"/>
      <c r="J19" s="111"/>
      <c r="K19" s="111"/>
      <c r="L19" s="111"/>
      <c r="M19" s="111">
        <v>5000</v>
      </c>
      <c r="N19" s="111">
        <v>5000</v>
      </c>
      <c r="O19" s="111"/>
      <c r="P19" s="111"/>
      <c r="Q19" s="111">
        <v>5000</v>
      </c>
      <c r="R19" s="111">
        <v>5000</v>
      </c>
      <c r="S19" s="111"/>
      <c r="T19" s="111"/>
      <c r="U19" s="149"/>
    </row>
    <row r="20" spans="1:21" ht="27.95" customHeight="1">
      <c r="A20" s="179" t="s">
        <v>32</v>
      </c>
      <c r="B20" s="179" t="s">
        <v>399</v>
      </c>
      <c r="C20" s="149"/>
      <c r="D20" s="179"/>
      <c r="E20" s="179"/>
      <c r="F20" s="149"/>
      <c r="G20" s="156">
        <f>G21+G39</f>
        <v>0</v>
      </c>
      <c r="H20" s="156">
        <f t="shared" ref="H20:T20" si="7">H21+H39</f>
        <v>0</v>
      </c>
      <c r="I20" s="156"/>
      <c r="J20" s="156"/>
      <c r="K20" s="156">
        <f t="shared" si="7"/>
        <v>0</v>
      </c>
      <c r="L20" s="156">
        <f t="shared" si="7"/>
        <v>0</v>
      </c>
      <c r="M20" s="156">
        <f t="shared" si="7"/>
        <v>269160</v>
      </c>
      <c r="N20" s="156">
        <f t="shared" si="7"/>
        <v>269160</v>
      </c>
      <c r="O20" s="156">
        <f t="shared" si="7"/>
        <v>0</v>
      </c>
      <c r="P20" s="156">
        <f t="shared" si="7"/>
        <v>0</v>
      </c>
      <c r="Q20" s="156">
        <f t="shared" si="7"/>
        <v>269160</v>
      </c>
      <c r="R20" s="156">
        <f t="shared" si="7"/>
        <v>269160</v>
      </c>
      <c r="S20" s="156">
        <f t="shared" si="7"/>
        <v>0</v>
      </c>
      <c r="T20" s="156">
        <f t="shared" si="7"/>
        <v>0</v>
      </c>
      <c r="U20" s="149"/>
    </row>
    <row r="21" spans="1:21" ht="27.95" customHeight="1">
      <c r="A21" s="157" t="s">
        <v>43</v>
      </c>
      <c r="B21" s="149" t="s">
        <v>60</v>
      </c>
      <c r="C21" s="149"/>
      <c r="D21" s="179"/>
      <c r="E21" s="179"/>
      <c r="F21" s="149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8"/>
      <c r="T21" s="158"/>
      <c r="U21" s="149"/>
    </row>
    <row r="22" spans="1:21" ht="27.95" hidden="1" customHeight="1">
      <c r="A22" s="159" t="s">
        <v>11</v>
      </c>
      <c r="B22" s="160" t="s">
        <v>61</v>
      </c>
      <c r="C22" s="160"/>
      <c r="D22" s="159"/>
      <c r="E22" s="159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2"/>
      <c r="T22" s="162"/>
      <c r="U22" s="160"/>
    </row>
    <row r="23" spans="1:21" ht="21.95" hidden="1" customHeight="1">
      <c r="A23" s="154">
        <v>1</v>
      </c>
      <c r="B23" s="153" t="s">
        <v>44</v>
      </c>
      <c r="C23" s="153"/>
      <c r="D23" s="154"/>
      <c r="E23" s="154"/>
      <c r="F23" s="153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55"/>
      <c r="T23" s="155"/>
      <c r="U23" s="153"/>
    </row>
    <row r="24" spans="1:21" ht="21.95" hidden="1" customHeight="1">
      <c r="A24" s="154" t="s">
        <v>45</v>
      </c>
      <c r="B24" s="153" t="s">
        <v>46</v>
      </c>
      <c r="C24" s="153"/>
      <c r="D24" s="154"/>
      <c r="E24" s="154"/>
      <c r="F24" s="153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55"/>
      <c r="T24" s="155"/>
      <c r="U24" s="153"/>
    </row>
    <row r="25" spans="1:21" ht="27.95" hidden="1" customHeight="1">
      <c r="A25" s="159" t="s">
        <v>15</v>
      </c>
      <c r="B25" s="160" t="s">
        <v>62</v>
      </c>
      <c r="C25" s="160"/>
      <c r="D25" s="159"/>
      <c r="E25" s="159"/>
      <c r="F25" s="160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2"/>
      <c r="T25" s="162"/>
      <c r="U25" s="160"/>
    </row>
    <row r="26" spans="1:21" ht="27.95" hidden="1" customHeight="1">
      <c r="A26" s="179" t="s">
        <v>72</v>
      </c>
      <c r="B26" s="157" t="s">
        <v>71</v>
      </c>
      <c r="C26" s="153"/>
      <c r="D26" s="154"/>
      <c r="E26" s="154"/>
      <c r="F26" s="153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55"/>
      <c r="T26" s="155"/>
      <c r="U26" s="153"/>
    </row>
    <row r="27" spans="1:21" ht="27.95" hidden="1" customHeight="1">
      <c r="A27" s="154">
        <v>1</v>
      </c>
      <c r="B27" s="153" t="s">
        <v>44</v>
      </c>
      <c r="C27" s="153"/>
      <c r="D27" s="154"/>
      <c r="E27" s="154"/>
      <c r="F27" s="153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55"/>
      <c r="T27" s="155"/>
      <c r="U27" s="153"/>
    </row>
    <row r="28" spans="1:21" ht="27.95" hidden="1" customHeight="1">
      <c r="A28" s="154" t="s">
        <v>45</v>
      </c>
      <c r="B28" s="153" t="s">
        <v>46</v>
      </c>
      <c r="C28" s="153"/>
      <c r="D28" s="154"/>
      <c r="E28" s="154"/>
      <c r="F28" s="153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55"/>
      <c r="T28" s="155"/>
      <c r="U28" s="153"/>
    </row>
    <row r="29" spans="1:21" ht="27.95" hidden="1" customHeight="1">
      <c r="A29" s="179" t="s">
        <v>73</v>
      </c>
      <c r="B29" s="157" t="s">
        <v>74</v>
      </c>
      <c r="C29" s="153"/>
      <c r="D29" s="154"/>
      <c r="E29" s="154"/>
      <c r="F29" s="153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55"/>
      <c r="T29" s="155"/>
      <c r="U29" s="153"/>
    </row>
    <row r="30" spans="1:21" ht="27.95" hidden="1" customHeight="1">
      <c r="A30" s="154">
        <v>1</v>
      </c>
      <c r="B30" s="153" t="s">
        <v>44</v>
      </c>
      <c r="C30" s="153"/>
      <c r="D30" s="154"/>
      <c r="E30" s="154"/>
      <c r="F30" s="153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55"/>
      <c r="T30" s="155"/>
      <c r="U30" s="153"/>
    </row>
    <row r="31" spans="1:21" ht="27.95" hidden="1" customHeight="1">
      <c r="A31" s="154" t="s">
        <v>45</v>
      </c>
      <c r="B31" s="153" t="s">
        <v>46</v>
      </c>
      <c r="C31" s="153"/>
      <c r="D31" s="154"/>
      <c r="E31" s="154"/>
      <c r="F31" s="153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55"/>
      <c r="T31" s="155"/>
      <c r="U31" s="153"/>
    </row>
    <row r="32" spans="1:21" ht="27.95" hidden="1" customHeight="1">
      <c r="A32" s="159" t="s">
        <v>48</v>
      </c>
      <c r="B32" s="163" t="s">
        <v>63</v>
      </c>
      <c r="C32" s="160"/>
      <c r="D32" s="159"/>
      <c r="E32" s="159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2"/>
      <c r="T32" s="162"/>
      <c r="U32" s="160"/>
    </row>
    <row r="33" spans="1:21" ht="27.95" hidden="1" customHeight="1">
      <c r="A33" s="179" t="s">
        <v>75</v>
      </c>
      <c r="B33" s="157" t="s">
        <v>70</v>
      </c>
      <c r="C33" s="153"/>
      <c r="D33" s="154"/>
      <c r="E33" s="154"/>
      <c r="F33" s="153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55"/>
      <c r="T33" s="155"/>
      <c r="U33" s="153"/>
    </row>
    <row r="34" spans="1:21" ht="21.95" hidden="1" customHeight="1">
      <c r="A34" s="154">
        <v>1</v>
      </c>
      <c r="B34" s="153" t="s">
        <v>44</v>
      </c>
      <c r="C34" s="153"/>
      <c r="D34" s="154"/>
      <c r="E34" s="154"/>
      <c r="F34" s="153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55"/>
      <c r="T34" s="155"/>
      <c r="U34" s="153"/>
    </row>
    <row r="35" spans="1:21" ht="21.95" hidden="1" customHeight="1">
      <c r="A35" s="154" t="s">
        <v>45</v>
      </c>
      <c r="B35" s="153" t="s">
        <v>46</v>
      </c>
      <c r="C35" s="153"/>
      <c r="D35" s="154"/>
      <c r="E35" s="154"/>
      <c r="F35" s="153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55"/>
      <c r="T35" s="155"/>
      <c r="U35" s="153"/>
    </row>
    <row r="36" spans="1:21" ht="21.95" hidden="1" customHeight="1">
      <c r="A36" s="179" t="s">
        <v>76</v>
      </c>
      <c r="B36" s="157" t="s">
        <v>69</v>
      </c>
      <c r="C36" s="153"/>
      <c r="D36" s="154"/>
      <c r="E36" s="154"/>
      <c r="F36" s="153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55"/>
      <c r="T36" s="155"/>
      <c r="U36" s="153"/>
    </row>
    <row r="37" spans="1:21" ht="21.95" hidden="1" customHeight="1">
      <c r="A37" s="154">
        <v>1</v>
      </c>
      <c r="B37" s="153" t="s">
        <v>44</v>
      </c>
      <c r="C37" s="153"/>
      <c r="D37" s="154"/>
      <c r="E37" s="154"/>
      <c r="F37" s="153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55"/>
      <c r="T37" s="155"/>
      <c r="U37" s="153"/>
    </row>
    <row r="38" spans="1:21" ht="21.95" hidden="1" customHeight="1">
      <c r="A38" s="154" t="s">
        <v>45</v>
      </c>
      <c r="B38" s="153" t="s">
        <v>46</v>
      </c>
      <c r="C38" s="153"/>
      <c r="D38" s="154"/>
      <c r="E38" s="154"/>
      <c r="F38" s="153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55"/>
      <c r="T38" s="155"/>
      <c r="U38" s="153"/>
    </row>
    <row r="39" spans="1:21" ht="34.5" customHeight="1">
      <c r="A39" s="157" t="s">
        <v>59</v>
      </c>
      <c r="B39" s="149" t="s">
        <v>438</v>
      </c>
      <c r="C39" s="149"/>
      <c r="D39" s="179"/>
      <c r="E39" s="179"/>
      <c r="F39" s="149"/>
      <c r="G39" s="156"/>
      <c r="H39" s="156"/>
      <c r="I39" s="156"/>
      <c r="J39" s="156"/>
      <c r="K39" s="156">
        <f t="shared" ref="K39:L39" si="8">SUM(K40:K42)</f>
        <v>0</v>
      </c>
      <c r="L39" s="156">
        <f t="shared" si="8"/>
        <v>0</v>
      </c>
      <c r="M39" s="156">
        <f>SUM(M40:M45)</f>
        <v>269160</v>
      </c>
      <c r="N39" s="156">
        <f t="shared" ref="N39:T39" si="9">SUM(N40:N45)</f>
        <v>269160</v>
      </c>
      <c r="O39" s="156">
        <f t="shared" si="9"/>
        <v>0</v>
      </c>
      <c r="P39" s="156">
        <f t="shared" si="9"/>
        <v>0</v>
      </c>
      <c r="Q39" s="156">
        <f t="shared" si="9"/>
        <v>269160</v>
      </c>
      <c r="R39" s="156">
        <f t="shared" si="9"/>
        <v>269160</v>
      </c>
      <c r="S39" s="156">
        <f t="shared" si="9"/>
        <v>0</v>
      </c>
      <c r="T39" s="156">
        <f t="shared" si="9"/>
        <v>0</v>
      </c>
      <c r="U39" s="149"/>
    </row>
    <row r="40" spans="1:21" ht="21.95" customHeight="1">
      <c r="A40" s="152">
        <v>1</v>
      </c>
      <c r="B40" s="153" t="s">
        <v>262</v>
      </c>
      <c r="C40" s="153"/>
      <c r="D40" s="154" t="s">
        <v>280</v>
      </c>
      <c r="E40" s="154" t="s">
        <v>259</v>
      </c>
      <c r="F40" s="153"/>
      <c r="G40" s="111">
        <v>20000</v>
      </c>
      <c r="H40" s="111">
        <v>20000</v>
      </c>
      <c r="I40" s="111"/>
      <c r="J40" s="111"/>
      <c r="K40" s="111"/>
      <c r="L40" s="111"/>
      <c r="M40" s="111">
        <f>N40</f>
        <v>18000</v>
      </c>
      <c r="N40" s="111">
        <f>H15-N15</f>
        <v>18000</v>
      </c>
      <c r="O40" s="111"/>
      <c r="P40" s="111"/>
      <c r="Q40" s="111">
        <f>R40</f>
        <v>18000</v>
      </c>
      <c r="R40" s="111">
        <f>N40</f>
        <v>18000</v>
      </c>
      <c r="S40" s="155"/>
      <c r="T40" s="155"/>
      <c r="U40" s="153"/>
    </row>
    <row r="41" spans="1:21" ht="21.95" customHeight="1">
      <c r="A41" s="152">
        <v>2</v>
      </c>
      <c r="B41" s="153" t="s">
        <v>263</v>
      </c>
      <c r="C41" s="153"/>
      <c r="D41" s="154" t="s">
        <v>280</v>
      </c>
      <c r="E41" s="154" t="s">
        <v>259</v>
      </c>
      <c r="F41" s="153"/>
      <c r="G41" s="111">
        <v>30000</v>
      </c>
      <c r="H41" s="111">
        <v>30000</v>
      </c>
      <c r="I41" s="111"/>
      <c r="J41" s="111"/>
      <c r="K41" s="111"/>
      <c r="L41" s="111"/>
      <c r="M41" s="111">
        <f t="shared" ref="M41:M42" si="10">N41</f>
        <v>28000</v>
      </c>
      <c r="N41" s="111">
        <f t="shared" ref="N41:N42" si="11">H16-N16</f>
        <v>28000</v>
      </c>
      <c r="O41" s="111"/>
      <c r="P41" s="111"/>
      <c r="Q41" s="111">
        <f t="shared" ref="Q41:Q45" si="12">R41</f>
        <v>28000</v>
      </c>
      <c r="R41" s="111">
        <f t="shared" ref="R41:R45" si="13">N41</f>
        <v>28000</v>
      </c>
      <c r="S41" s="155"/>
      <c r="T41" s="155"/>
      <c r="U41" s="153"/>
    </row>
    <row r="42" spans="1:21" ht="21.95" customHeight="1">
      <c r="A42" s="152">
        <v>3</v>
      </c>
      <c r="B42" s="153" t="s">
        <v>264</v>
      </c>
      <c r="C42" s="153"/>
      <c r="D42" s="154" t="s">
        <v>280</v>
      </c>
      <c r="E42" s="154" t="s">
        <v>259</v>
      </c>
      <c r="F42" s="153"/>
      <c r="G42" s="111">
        <v>40000</v>
      </c>
      <c r="H42" s="111">
        <v>40000</v>
      </c>
      <c r="I42" s="111"/>
      <c r="J42" s="111"/>
      <c r="K42" s="111"/>
      <c r="L42" s="111"/>
      <c r="M42" s="111">
        <f t="shared" si="10"/>
        <v>38000</v>
      </c>
      <c r="N42" s="111">
        <f t="shared" si="11"/>
        <v>38000</v>
      </c>
      <c r="O42" s="111"/>
      <c r="P42" s="111"/>
      <c r="Q42" s="111">
        <f t="shared" si="12"/>
        <v>38000</v>
      </c>
      <c r="R42" s="111">
        <f t="shared" si="13"/>
        <v>38000</v>
      </c>
      <c r="S42" s="155"/>
      <c r="T42" s="155"/>
      <c r="U42" s="153"/>
    </row>
    <row r="43" spans="1:21" ht="30.75" customHeight="1">
      <c r="A43" s="152">
        <v>4</v>
      </c>
      <c r="B43" s="153" t="s">
        <v>440</v>
      </c>
      <c r="C43" s="153"/>
      <c r="D43" s="154" t="s">
        <v>280</v>
      </c>
      <c r="E43" s="154" t="s">
        <v>259</v>
      </c>
      <c r="F43" s="153"/>
      <c r="G43" s="111">
        <v>150000</v>
      </c>
      <c r="H43" s="111">
        <v>150000</v>
      </c>
      <c r="I43" s="111"/>
      <c r="J43" s="111"/>
      <c r="K43" s="111"/>
      <c r="L43" s="111"/>
      <c r="M43" s="111">
        <v>140000</v>
      </c>
      <c r="N43" s="111">
        <v>140000</v>
      </c>
      <c r="O43" s="111"/>
      <c r="P43" s="111"/>
      <c r="Q43" s="111">
        <v>140000</v>
      </c>
      <c r="R43" s="111">
        <v>140000</v>
      </c>
      <c r="S43" s="111"/>
      <c r="T43" s="111"/>
      <c r="U43" s="149"/>
    </row>
    <row r="44" spans="1:21" ht="30.75" customHeight="1">
      <c r="A44" s="152">
        <v>5</v>
      </c>
      <c r="B44" s="153" t="s">
        <v>423</v>
      </c>
      <c r="C44" s="153"/>
      <c r="D44" s="154" t="s">
        <v>424</v>
      </c>
      <c r="E44" s="154">
        <v>2021</v>
      </c>
      <c r="F44" s="153"/>
      <c r="G44" s="111">
        <v>50000</v>
      </c>
      <c r="H44" s="111">
        <v>5000</v>
      </c>
      <c r="I44" s="111"/>
      <c r="J44" s="111"/>
      <c r="K44" s="111"/>
      <c r="L44" s="111"/>
      <c r="M44" s="111">
        <v>45000</v>
      </c>
      <c r="N44" s="111">
        <v>45000</v>
      </c>
      <c r="O44" s="111"/>
      <c r="P44" s="111"/>
      <c r="Q44" s="111">
        <v>45000</v>
      </c>
      <c r="R44" s="111">
        <v>45000</v>
      </c>
      <c r="S44" s="111"/>
      <c r="T44" s="111"/>
      <c r="U44" s="149"/>
    </row>
    <row r="45" spans="1:21" ht="41.25" customHeight="1">
      <c r="A45" s="152">
        <v>6</v>
      </c>
      <c r="B45" s="153" t="s">
        <v>281</v>
      </c>
      <c r="C45" s="153"/>
      <c r="D45" s="154" t="s">
        <v>271</v>
      </c>
      <c r="E45" s="154" t="s">
        <v>259</v>
      </c>
      <c r="F45" s="153"/>
      <c r="G45" s="164">
        <v>160</v>
      </c>
      <c r="H45" s="164">
        <v>160</v>
      </c>
      <c r="I45" s="164"/>
      <c r="J45" s="164"/>
      <c r="K45" s="164"/>
      <c r="L45" s="164"/>
      <c r="M45" s="164">
        <v>160</v>
      </c>
      <c r="N45" s="164">
        <v>160</v>
      </c>
      <c r="O45" s="164"/>
      <c r="P45" s="164"/>
      <c r="Q45" s="111">
        <f t="shared" si="12"/>
        <v>160</v>
      </c>
      <c r="R45" s="111">
        <f t="shared" si="13"/>
        <v>160</v>
      </c>
      <c r="S45" s="153"/>
      <c r="T45" s="153"/>
      <c r="U45" s="153"/>
    </row>
    <row r="46" spans="1:21" s="181" customFormat="1" ht="26.25" customHeight="1">
      <c r="A46" s="179" t="s">
        <v>85</v>
      </c>
      <c r="B46" s="149" t="s">
        <v>282</v>
      </c>
      <c r="C46" s="149"/>
      <c r="D46" s="179"/>
      <c r="E46" s="179"/>
      <c r="F46" s="149"/>
      <c r="G46" s="165"/>
      <c r="H46" s="165"/>
      <c r="I46" s="165"/>
      <c r="J46" s="165"/>
      <c r="K46" s="165"/>
      <c r="L46" s="165"/>
      <c r="M46" s="150">
        <f t="shared" ref="M46:T46" si="14">M47+M105</f>
        <v>149331.5</v>
      </c>
      <c r="N46" s="150">
        <f t="shared" si="14"/>
        <v>136527</v>
      </c>
      <c r="O46" s="150">
        <f t="shared" si="14"/>
        <v>0</v>
      </c>
      <c r="P46" s="150">
        <f t="shared" si="14"/>
        <v>0</v>
      </c>
      <c r="Q46" s="150">
        <f t="shared" si="14"/>
        <v>149331.5</v>
      </c>
      <c r="R46" s="150">
        <f t="shared" si="14"/>
        <v>136527</v>
      </c>
      <c r="S46" s="150">
        <f t="shared" si="14"/>
        <v>0</v>
      </c>
      <c r="T46" s="150">
        <f t="shared" si="14"/>
        <v>0</v>
      </c>
      <c r="U46" s="149"/>
    </row>
    <row r="47" spans="1:21" s="181" customFormat="1" ht="26.25" customHeight="1">
      <c r="A47" s="179" t="s">
        <v>31</v>
      </c>
      <c r="B47" s="149" t="s">
        <v>283</v>
      </c>
      <c r="C47" s="149"/>
      <c r="D47" s="166">
        <f>D48+D66</f>
        <v>0</v>
      </c>
      <c r="E47" s="166">
        <f t="shared" ref="E47:T47" si="15">E48+E66</f>
        <v>0</v>
      </c>
      <c r="F47" s="158">
        <f t="shared" si="15"/>
        <v>0</v>
      </c>
      <c r="G47" s="156"/>
      <c r="H47" s="156"/>
      <c r="I47" s="156"/>
      <c r="J47" s="156"/>
      <c r="K47" s="156">
        <f t="shared" ref="K47" si="16">K48+K66</f>
        <v>0</v>
      </c>
      <c r="L47" s="156">
        <f t="shared" ref="L47" si="17">L48+L66</f>
        <v>0</v>
      </c>
      <c r="M47" s="156">
        <f>M48+M66</f>
        <v>84582.5</v>
      </c>
      <c r="N47" s="156">
        <f t="shared" si="15"/>
        <v>76875</v>
      </c>
      <c r="O47" s="156">
        <f t="shared" si="15"/>
        <v>0</v>
      </c>
      <c r="P47" s="156">
        <f t="shared" si="15"/>
        <v>0</v>
      </c>
      <c r="Q47" s="156">
        <f t="shared" si="15"/>
        <v>84582.5</v>
      </c>
      <c r="R47" s="156">
        <f t="shared" si="15"/>
        <v>76875</v>
      </c>
      <c r="S47" s="158">
        <f t="shared" si="15"/>
        <v>0</v>
      </c>
      <c r="T47" s="158">
        <f t="shared" si="15"/>
        <v>0</v>
      </c>
      <c r="U47" s="149"/>
    </row>
    <row r="48" spans="1:21" ht="29.25" customHeight="1">
      <c r="A48" s="157" t="s">
        <v>43</v>
      </c>
      <c r="B48" s="149" t="s">
        <v>60</v>
      </c>
      <c r="C48" s="149"/>
      <c r="D48" s="179"/>
      <c r="E48" s="179"/>
      <c r="F48" s="149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49"/>
    </row>
    <row r="49" spans="1:21" ht="27.95" hidden="1" customHeight="1">
      <c r="A49" s="159" t="s">
        <v>11</v>
      </c>
      <c r="B49" s="160" t="s">
        <v>61</v>
      </c>
      <c r="C49" s="160"/>
      <c r="D49" s="159"/>
      <c r="E49" s="159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0"/>
    </row>
    <row r="50" spans="1:21" ht="21.95" hidden="1" customHeight="1">
      <c r="A50" s="154">
        <v>1</v>
      </c>
      <c r="B50" s="153" t="s">
        <v>44</v>
      </c>
      <c r="C50" s="153"/>
      <c r="D50" s="154"/>
      <c r="E50" s="154"/>
      <c r="F50" s="153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53"/>
    </row>
    <row r="51" spans="1:21" ht="21.95" hidden="1" customHeight="1">
      <c r="A51" s="154" t="s">
        <v>45</v>
      </c>
      <c r="B51" s="153" t="s">
        <v>46</v>
      </c>
      <c r="C51" s="153"/>
      <c r="D51" s="154"/>
      <c r="E51" s="154"/>
      <c r="F51" s="153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53"/>
    </row>
    <row r="52" spans="1:21" ht="27.95" hidden="1" customHeight="1">
      <c r="A52" s="159" t="s">
        <v>15</v>
      </c>
      <c r="B52" s="160" t="s">
        <v>62</v>
      </c>
      <c r="C52" s="160"/>
      <c r="D52" s="159"/>
      <c r="E52" s="159"/>
      <c r="F52" s="160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0"/>
    </row>
    <row r="53" spans="1:21" ht="27.95" hidden="1" customHeight="1">
      <c r="A53" s="179" t="s">
        <v>72</v>
      </c>
      <c r="B53" s="157" t="s">
        <v>71</v>
      </c>
      <c r="C53" s="153"/>
      <c r="D53" s="154"/>
      <c r="E53" s="154"/>
      <c r="F53" s="153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53"/>
    </row>
    <row r="54" spans="1:21" ht="27.95" hidden="1" customHeight="1">
      <c r="A54" s="154">
        <v>1</v>
      </c>
      <c r="B54" s="153" t="s">
        <v>44</v>
      </c>
      <c r="C54" s="153"/>
      <c r="D54" s="154"/>
      <c r="E54" s="154"/>
      <c r="F54" s="153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53"/>
    </row>
    <row r="55" spans="1:21" ht="27.95" hidden="1" customHeight="1">
      <c r="A55" s="154" t="s">
        <v>45</v>
      </c>
      <c r="B55" s="153" t="s">
        <v>46</v>
      </c>
      <c r="C55" s="153"/>
      <c r="D55" s="154"/>
      <c r="E55" s="154"/>
      <c r="F55" s="153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53"/>
    </row>
    <row r="56" spans="1:21" ht="27.95" hidden="1" customHeight="1">
      <c r="A56" s="179" t="s">
        <v>73</v>
      </c>
      <c r="B56" s="157" t="s">
        <v>74</v>
      </c>
      <c r="C56" s="153"/>
      <c r="D56" s="154"/>
      <c r="E56" s="154"/>
      <c r="F56" s="153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53"/>
    </row>
    <row r="57" spans="1:21" ht="27.95" hidden="1" customHeight="1">
      <c r="A57" s="154">
        <v>1</v>
      </c>
      <c r="B57" s="153" t="s">
        <v>44</v>
      </c>
      <c r="C57" s="153"/>
      <c r="D57" s="154"/>
      <c r="E57" s="154"/>
      <c r="F57" s="153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53"/>
    </row>
    <row r="58" spans="1:21" ht="27.95" hidden="1" customHeight="1">
      <c r="A58" s="154" t="s">
        <v>45</v>
      </c>
      <c r="B58" s="153" t="s">
        <v>46</v>
      </c>
      <c r="C58" s="153"/>
      <c r="D58" s="154"/>
      <c r="E58" s="154"/>
      <c r="F58" s="153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53"/>
    </row>
    <row r="59" spans="1:21" ht="27.95" hidden="1" customHeight="1">
      <c r="A59" s="159" t="s">
        <v>48</v>
      </c>
      <c r="B59" s="163" t="s">
        <v>63</v>
      </c>
      <c r="C59" s="160"/>
      <c r="D59" s="159"/>
      <c r="E59" s="159"/>
      <c r="F59" s="160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0"/>
    </row>
    <row r="60" spans="1:21" ht="27.95" hidden="1" customHeight="1">
      <c r="A60" s="179" t="s">
        <v>75</v>
      </c>
      <c r="B60" s="157" t="s">
        <v>70</v>
      </c>
      <c r="C60" s="153"/>
      <c r="D60" s="154"/>
      <c r="E60" s="154"/>
      <c r="F60" s="153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53"/>
    </row>
    <row r="61" spans="1:21" ht="21.95" hidden="1" customHeight="1">
      <c r="A61" s="154">
        <v>1</v>
      </c>
      <c r="B61" s="153" t="s">
        <v>44</v>
      </c>
      <c r="C61" s="153"/>
      <c r="D61" s="154"/>
      <c r="E61" s="154"/>
      <c r="F61" s="153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53"/>
    </row>
    <row r="62" spans="1:21" ht="21.95" hidden="1" customHeight="1">
      <c r="A62" s="154" t="s">
        <v>45</v>
      </c>
      <c r="B62" s="153" t="s">
        <v>46</v>
      </c>
      <c r="C62" s="153"/>
      <c r="D62" s="154"/>
      <c r="E62" s="154"/>
      <c r="F62" s="153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53"/>
    </row>
    <row r="63" spans="1:21" ht="21.95" hidden="1" customHeight="1">
      <c r="A63" s="179" t="s">
        <v>76</v>
      </c>
      <c r="B63" s="157" t="s">
        <v>69</v>
      </c>
      <c r="C63" s="153"/>
      <c r="D63" s="154"/>
      <c r="E63" s="154"/>
      <c r="F63" s="153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53"/>
    </row>
    <row r="64" spans="1:21" ht="21.95" hidden="1" customHeight="1">
      <c r="A64" s="154">
        <v>1</v>
      </c>
      <c r="B64" s="153" t="s">
        <v>44</v>
      </c>
      <c r="C64" s="153"/>
      <c r="D64" s="154"/>
      <c r="E64" s="154"/>
      <c r="F64" s="153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53"/>
    </row>
    <row r="65" spans="1:21" ht="21.95" hidden="1" customHeight="1">
      <c r="A65" s="154" t="s">
        <v>45</v>
      </c>
      <c r="B65" s="153" t="s">
        <v>46</v>
      </c>
      <c r="C65" s="153"/>
      <c r="D65" s="154"/>
      <c r="E65" s="154"/>
      <c r="F65" s="153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53"/>
    </row>
    <row r="66" spans="1:21" ht="37.5" customHeight="1">
      <c r="A66" s="157" t="s">
        <v>59</v>
      </c>
      <c r="B66" s="149" t="s">
        <v>438</v>
      </c>
      <c r="C66" s="149"/>
      <c r="D66" s="179"/>
      <c r="E66" s="179"/>
      <c r="F66" s="149"/>
      <c r="G66" s="156"/>
      <c r="H66" s="156"/>
      <c r="I66" s="156"/>
      <c r="J66" s="156"/>
      <c r="K66" s="156">
        <f t="shared" ref="K66:T66" si="18">K67+K74+K84</f>
        <v>0</v>
      </c>
      <c r="L66" s="156">
        <f t="shared" si="18"/>
        <v>0</v>
      </c>
      <c r="M66" s="156">
        <f t="shared" si="18"/>
        <v>84582.5</v>
      </c>
      <c r="N66" s="156">
        <f t="shared" si="18"/>
        <v>76875</v>
      </c>
      <c r="O66" s="156">
        <f t="shared" si="18"/>
        <v>0</v>
      </c>
      <c r="P66" s="156">
        <f t="shared" si="18"/>
        <v>0</v>
      </c>
      <c r="Q66" s="156">
        <f t="shared" si="18"/>
        <v>84582.5</v>
      </c>
      <c r="R66" s="156">
        <f t="shared" si="18"/>
        <v>76875</v>
      </c>
      <c r="S66" s="156">
        <f t="shared" si="18"/>
        <v>0</v>
      </c>
      <c r="T66" s="156">
        <f t="shared" si="18"/>
        <v>0</v>
      </c>
      <c r="U66" s="149"/>
    </row>
    <row r="67" spans="1:21" ht="27.75" customHeight="1">
      <c r="A67" s="157"/>
      <c r="B67" s="149" t="s">
        <v>280</v>
      </c>
      <c r="C67" s="149"/>
      <c r="D67" s="179"/>
      <c r="E67" s="179"/>
      <c r="F67" s="149"/>
      <c r="G67" s="156"/>
      <c r="H67" s="156"/>
      <c r="I67" s="156"/>
      <c r="J67" s="156"/>
      <c r="K67" s="156">
        <f>SUM(K68:K72)</f>
        <v>0</v>
      </c>
      <c r="L67" s="156">
        <f>SUM(L68:L72)</f>
        <v>0</v>
      </c>
      <c r="M67" s="156">
        <f t="shared" ref="M67:Q67" si="19">SUM(M68:M73)</f>
        <v>28444</v>
      </c>
      <c r="N67" s="156">
        <f t="shared" si="19"/>
        <v>25840</v>
      </c>
      <c r="O67" s="156">
        <f t="shared" si="19"/>
        <v>0</v>
      </c>
      <c r="P67" s="156">
        <f t="shared" si="19"/>
        <v>0</v>
      </c>
      <c r="Q67" s="156">
        <f t="shared" si="19"/>
        <v>28444</v>
      </c>
      <c r="R67" s="156">
        <f>SUM(R68:R73)</f>
        <v>25840</v>
      </c>
      <c r="S67" s="156">
        <f t="shared" ref="S67:T67" si="20">SUM(S68:S73)</f>
        <v>0</v>
      </c>
      <c r="T67" s="156">
        <f t="shared" si="20"/>
        <v>0</v>
      </c>
      <c r="U67" s="149"/>
    </row>
    <row r="68" spans="1:21" ht="27.95" customHeight="1">
      <c r="A68" s="152">
        <v>1</v>
      </c>
      <c r="B68" s="153" t="s">
        <v>428</v>
      </c>
      <c r="C68" s="153"/>
      <c r="D68" s="154" t="s">
        <v>292</v>
      </c>
      <c r="E68" s="154">
        <v>2021</v>
      </c>
      <c r="F68" s="153"/>
      <c r="G68" s="111">
        <f t="shared" ref="G68:G72" si="21">H68+J68</f>
        <v>594</v>
      </c>
      <c r="H68" s="111">
        <v>540</v>
      </c>
      <c r="I68" s="111"/>
      <c r="J68" s="111">
        <v>54</v>
      </c>
      <c r="K68" s="111"/>
      <c r="L68" s="111"/>
      <c r="M68" s="111">
        <f t="shared" ref="M68:M72" si="22">G68</f>
        <v>594</v>
      </c>
      <c r="N68" s="111">
        <f t="shared" ref="N68:N73" si="23">H68</f>
        <v>540</v>
      </c>
      <c r="O68" s="111"/>
      <c r="P68" s="111"/>
      <c r="Q68" s="111">
        <f t="shared" ref="Q68:Q103" si="24">M68</f>
        <v>594</v>
      </c>
      <c r="R68" s="111">
        <f t="shared" ref="R68:R103" si="25">N68</f>
        <v>540</v>
      </c>
      <c r="S68" s="111"/>
      <c r="T68" s="111"/>
      <c r="U68" s="153"/>
    </row>
    <row r="69" spans="1:21" ht="46.5" customHeight="1">
      <c r="A69" s="152">
        <v>2</v>
      </c>
      <c r="B69" s="153" t="s">
        <v>441</v>
      </c>
      <c r="C69" s="153"/>
      <c r="D69" s="154" t="s">
        <v>292</v>
      </c>
      <c r="E69" s="154">
        <v>2021</v>
      </c>
      <c r="F69" s="153"/>
      <c r="G69" s="111">
        <f t="shared" si="21"/>
        <v>4400</v>
      </c>
      <c r="H69" s="111">
        <v>4000</v>
      </c>
      <c r="I69" s="111"/>
      <c r="J69" s="111">
        <v>400</v>
      </c>
      <c r="K69" s="111"/>
      <c r="L69" s="111"/>
      <c r="M69" s="111">
        <f t="shared" si="22"/>
        <v>4400</v>
      </c>
      <c r="N69" s="111">
        <f t="shared" si="23"/>
        <v>4000</v>
      </c>
      <c r="O69" s="111"/>
      <c r="P69" s="111"/>
      <c r="Q69" s="111">
        <f t="shared" si="24"/>
        <v>4400</v>
      </c>
      <c r="R69" s="111">
        <f t="shared" si="25"/>
        <v>4000</v>
      </c>
      <c r="S69" s="111"/>
      <c r="T69" s="111"/>
      <c r="U69" s="153"/>
    </row>
    <row r="70" spans="1:21" ht="39.75" customHeight="1">
      <c r="A70" s="152">
        <v>3</v>
      </c>
      <c r="B70" s="153" t="s">
        <v>429</v>
      </c>
      <c r="C70" s="153"/>
      <c r="D70" s="154"/>
      <c r="E70" s="154"/>
      <c r="F70" s="153"/>
      <c r="G70" s="111">
        <f t="shared" si="21"/>
        <v>4950</v>
      </c>
      <c r="H70" s="111">
        <v>4500</v>
      </c>
      <c r="I70" s="111"/>
      <c r="J70" s="111">
        <v>450</v>
      </c>
      <c r="K70" s="111"/>
      <c r="L70" s="111"/>
      <c r="M70" s="111">
        <f t="shared" si="22"/>
        <v>4950</v>
      </c>
      <c r="N70" s="111">
        <f t="shared" si="23"/>
        <v>4500</v>
      </c>
      <c r="O70" s="111"/>
      <c r="P70" s="111"/>
      <c r="Q70" s="111">
        <f t="shared" si="24"/>
        <v>4950</v>
      </c>
      <c r="R70" s="111">
        <f t="shared" si="25"/>
        <v>4500</v>
      </c>
      <c r="S70" s="111"/>
      <c r="T70" s="111"/>
      <c r="U70" s="153"/>
    </row>
    <row r="71" spans="1:21" ht="27.95" customHeight="1">
      <c r="A71" s="152">
        <v>4</v>
      </c>
      <c r="B71" s="153" t="s">
        <v>442</v>
      </c>
      <c r="C71" s="153"/>
      <c r="D71" s="154" t="s">
        <v>295</v>
      </c>
      <c r="E71" s="154">
        <v>2025</v>
      </c>
      <c r="F71" s="153"/>
      <c r="G71" s="111">
        <f t="shared" si="21"/>
        <v>600</v>
      </c>
      <c r="H71" s="111">
        <v>540</v>
      </c>
      <c r="I71" s="111"/>
      <c r="J71" s="111">
        <v>60</v>
      </c>
      <c r="K71" s="111"/>
      <c r="L71" s="111"/>
      <c r="M71" s="111">
        <f t="shared" si="22"/>
        <v>600</v>
      </c>
      <c r="N71" s="111">
        <f t="shared" si="23"/>
        <v>540</v>
      </c>
      <c r="O71" s="111"/>
      <c r="P71" s="111"/>
      <c r="Q71" s="111">
        <f t="shared" si="24"/>
        <v>600</v>
      </c>
      <c r="R71" s="111">
        <f t="shared" si="25"/>
        <v>540</v>
      </c>
      <c r="S71" s="111"/>
      <c r="T71" s="111"/>
      <c r="U71" s="153"/>
    </row>
    <row r="72" spans="1:21" ht="31.5" customHeight="1">
      <c r="A72" s="152">
        <v>5</v>
      </c>
      <c r="B72" s="153" t="s">
        <v>443</v>
      </c>
      <c r="C72" s="153"/>
      <c r="D72" s="154" t="s">
        <v>295</v>
      </c>
      <c r="E72" s="154">
        <v>2025</v>
      </c>
      <c r="F72" s="153"/>
      <c r="G72" s="111">
        <f t="shared" si="21"/>
        <v>1400</v>
      </c>
      <c r="H72" s="111">
        <v>1260</v>
      </c>
      <c r="I72" s="111"/>
      <c r="J72" s="111">
        <v>140</v>
      </c>
      <c r="K72" s="111"/>
      <c r="L72" s="111"/>
      <c r="M72" s="111">
        <f t="shared" si="22"/>
        <v>1400</v>
      </c>
      <c r="N72" s="111">
        <f t="shared" si="23"/>
        <v>1260</v>
      </c>
      <c r="O72" s="111"/>
      <c r="P72" s="111"/>
      <c r="Q72" s="111">
        <f t="shared" si="24"/>
        <v>1400</v>
      </c>
      <c r="R72" s="111">
        <f t="shared" si="25"/>
        <v>1260</v>
      </c>
      <c r="S72" s="111"/>
      <c r="T72" s="111"/>
      <c r="U72" s="153"/>
    </row>
    <row r="73" spans="1:21" ht="31.5" customHeight="1">
      <c r="A73" s="152">
        <v>6</v>
      </c>
      <c r="B73" s="153" t="s">
        <v>466</v>
      </c>
      <c r="C73" s="153"/>
      <c r="D73" s="154" t="s">
        <v>258</v>
      </c>
      <c r="E73" s="154" t="s">
        <v>259</v>
      </c>
      <c r="F73" s="153"/>
      <c r="G73" s="111">
        <v>16500</v>
      </c>
      <c r="H73" s="111">
        <v>15000</v>
      </c>
      <c r="I73" s="111"/>
      <c r="J73" s="111">
        <v>1500</v>
      </c>
      <c r="K73" s="111"/>
      <c r="L73" s="111"/>
      <c r="M73" s="111">
        <f>G73</f>
        <v>16500</v>
      </c>
      <c r="N73" s="111">
        <f t="shared" si="23"/>
        <v>15000</v>
      </c>
      <c r="O73" s="111"/>
      <c r="P73" s="111"/>
      <c r="Q73" s="111">
        <f t="shared" si="24"/>
        <v>16500</v>
      </c>
      <c r="R73" s="111">
        <f t="shared" si="25"/>
        <v>15000</v>
      </c>
      <c r="S73" s="111"/>
      <c r="T73" s="111"/>
      <c r="U73" s="182"/>
    </row>
    <row r="74" spans="1:21" ht="24" customHeight="1">
      <c r="A74" s="157"/>
      <c r="B74" s="149" t="s">
        <v>260</v>
      </c>
      <c r="C74" s="149"/>
      <c r="D74" s="179"/>
      <c r="E74" s="179"/>
      <c r="F74" s="149"/>
      <c r="G74" s="156"/>
      <c r="H74" s="156"/>
      <c r="I74" s="156"/>
      <c r="J74" s="156"/>
      <c r="K74" s="156">
        <f t="shared" ref="K74:L74" si="26">SUM(K75:K82)</f>
        <v>0</v>
      </c>
      <c r="L74" s="156">
        <f t="shared" si="26"/>
        <v>0</v>
      </c>
      <c r="M74" s="156">
        <f t="shared" ref="M74:Q74" si="27">SUM(M75:M83)</f>
        <v>27940</v>
      </c>
      <c r="N74" s="156">
        <f t="shared" si="27"/>
        <v>25400</v>
      </c>
      <c r="O74" s="156">
        <f t="shared" si="27"/>
        <v>0</v>
      </c>
      <c r="P74" s="156">
        <f t="shared" si="27"/>
        <v>0</v>
      </c>
      <c r="Q74" s="156">
        <f t="shared" si="27"/>
        <v>27940</v>
      </c>
      <c r="R74" s="156">
        <f>SUM(R75:R83)</f>
        <v>25400</v>
      </c>
      <c r="S74" s="156">
        <f t="shared" ref="S74:T74" si="28">SUM(S75:S83)</f>
        <v>0</v>
      </c>
      <c r="T74" s="156">
        <f t="shared" si="28"/>
        <v>0</v>
      </c>
      <c r="U74" s="149"/>
    </row>
    <row r="75" spans="1:21" ht="27.95" customHeight="1">
      <c r="A75" s="152">
        <v>1</v>
      </c>
      <c r="B75" s="153" t="s">
        <v>289</v>
      </c>
      <c r="C75" s="153"/>
      <c r="D75" s="154" t="s">
        <v>298</v>
      </c>
      <c r="E75" s="154" t="s">
        <v>301</v>
      </c>
      <c r="F75" s="153"/>
      <c r="G75" s="111">
        <f t="shared" ref="G75:G82" si="29">H75+J75</f>
        <v>1430</v>
      </c>
      <c r="H75" s="111">
        <v>1300</v>
      </c>
      <c r="I75" s="111"/>
      <c r="J75" s="111">
        <v>130</v>
      </c>
      <c r="K75" s="111"/>
      <c r="L75" s="111"/>
      <c r="M75" s="111">
        <f t="shared" ref="M75:M82" si="30">G75</f>
        <v>1430</v>
      </c>
      <c r="N75" s="111">
        <f t="shared" ref="N75:N83" si="31">H75</f>
        <v>1300</v>
      </c>
      <c r="O75" s="111"/>
      <c r="P75" s="111"/>
      <c r="Q75" s="111">
        <f t="shared" si="24"/>
        <v>1430</v>
      </c>
      <c r="R75" s="111">
        <f t="shared" si="25"/>
        <v>1300</v>
      </c>
      <c r="S75" s="111"/>
      <c r="T75" s="111"/>
      <c r="U75" s="153"/>
    </row>
    <row r="76" spans="1:21" ht="44.25" customHeight="1">
      <c r="A76" s="152">
        <v>2</v>
      </c>
      <c r="B76" s="153" t="s">
        <v>430</v>
      </c>
      <c r="C76" s="153"/>
      <c r="D76" s="154" t="s">
        <v>297</v>
      </c>
      <c r="E76" s="154" t="s">
        <v>301</v>
      </c>
      <c r="F76" s="153"/>
      <c r="G76" s="111">
        <f t="shared" si="29"/>
        <v>2310</v>
      </c>
      <c r="H76" s="111">
        <v>2100</v>
      </c>
      <c r="I76" s="111"/>
      <c r="J76" s="111">
        <v>210</v>
      </c>
      <c r="K76" s="111"/>
      <c r="L76" s="111"/>
      <c r="M76" s="111">
        <f t="shared" si="30"/>
        <v>2310</v>
      </c>
      <c r="N76" s="111">
        <f t="shared" si="31"/>
        <v>2100</v>
      </c>
      <c r="O76" s="111"/>
      <c r="P76" s="111"/>
      <c r="Q76" s="111">
        <f t="shared" si="24"/>
        <v>2310</v>
      </c>
      <c r="R76" s="111">
        <f t="shared" si="25"/>
        <v>2100</v>
      </c>
      <c r="S76" s="111"/>
      <c r="T76" s="111"/>
      <c r="U76" s="153"/>
    </row>
    <row r="77" spans="1:21" ht="27.95" customHeight="1">
      <c r="A77" s="152">
        <v>3</v>
      </c>
      <c r="B77" s="153" t="s">
        <v>431</v>
      </c>
      <c r="C77" s="153"/>
      <c r="D77" s="154" t="s">
        <v>296</v>
      </c>
      <c r="E77" s="154" t="s">
        <v>301</v>
      </c>
      <c r="F77" s="153"/>
      <c r="G77" s="111">
        <f t="shared" si="29"/>
        <v>3850</v>
      </c>
      <c r="H77" s="111">
        <v>3500</v>
      </c>
      <c r="I77" s="111"/>
      <c r="J77" s="111">
        <v>350</v>
      </c>
      <c r="K77" s="111"/>
      <c r="L77" s="111"/>
      <c r="M77" s="111">
        <f t="shared" si="30"/>
        <v>3850</v>
      </c>
      <c r="N77" s="111">
        <f t="shared" si="31"/>
        <v>3500</v>
      </c>
      <c r="O77" s="111"/>
      <c r="P77" s="111"/>
      <c r="Q77" s="111">
        <f t="shared" si="24"/>
        <v>3850</v>
      </c>
      <c r="R77" s="111">
        <f t="shared" si="25"/>
        <v>3500</v>
      </c>
      <c r="S77" s="111"/>
      <c r="T77" s="111"/>
      <c r="U77" s="153"/>
    </row>
    <row r="78" spans="1:21" ht="42" customHeight="1">
      <c r="A78" s="152">
        <v>4</v>
      </c>
      <c r="B78" s="153" t="s">
        <v>432</v>
      </c>
      <c r="C78" s="153"/>
      <c r="D78" s="154" t="s">
        <v>299</v>
      </c>
      <c r="E78" s="154" t="s">
        <v>302</v>
      </c>
      <c r="F78" s="153"/>
      <c r="G78" s="111">
        <f t="shared" si="29"/>
        <v>1320</v>
      </c>
      <c r="H78" s="111">
        <v>1200</v>
      </c>
      <c r="I78" s="111"/>
      <c r="J78" s="111">
        <v>120</v>
      </c>
      <c r="K78" s="111"/>
      <c r="L78" s="111"/>
      <c r="M78" s="111">
        <f t="shared" si="30"/>
        <v>1320</v>
      </c>
      <c r="N78" s="111">
        <f t="shared" si="31"/>
        <v>1200</v>
      </c>
      <c r="O78" s="111"/>
      <c r="P78" s="111"/>
      <c r="Q78" s="111">
        <f t="shared" si="24"/>
        <v>1320</v>
      </c>
      <c r="R78" s="111">
        <f t="shared" si="25"/>
        <v>1200</v>
      </c>
      <c r="S78" s="111"/>
      <c r="T78" s="111"/>
      <c r="U78" s="153"/>
    </row>
    <row r="79" spans="1:21" ht="49.5" customHeight="1">
      <c r="A79" s="152">
        <v>5</v>
      </c>
      <c r="B79" s="153" t="s">
        <v>450</v>
      </c>
      <c r="C79" s="153"/>
      <c r="D79" s="154" t="s">
        <v>297</v>
      </c>
      <c r="E79" s="154" t="s">
        <v>302</v>
      </c>
      <c r="F79" s="153"/>
      <c r="G79" s="111">
        <f t="shared" si="29"/>
        <v>2750</v>
      </c>
      <c r="H79" s="111">
        <v>2500</v>
      </c>
      <c r="I79" s="111"/>
      <c r="J79" s="111">
        <v>250</v>
      </c>
      <c r="K79" s="111"/>
      <c r="L79" s="111"/>
      <c r="M79" s="111">
        <f t="shared" si="30"/>
        <v>2750</v>
      </c>
      <c r="N79" s="111">
        <f t="shared" si="31"/>
        <v>2500</v>
      </c>
      <c r="O79" s="111"/>
      <c r="P79" s="111"/>
      <c r="Q79" s="111">
        <f t="shared" si="24"/>
        <v>2750</v>
      </c>
      <c r="R79" s="111">
        <f t="shared" si="25"/>
        <v>2500</v>
      </c>
      <c r="S79" s="111"/>
      <c r="T79" s="111"/>
      <c r="U79" s="153"/>
    </row>
    <row r="80" spans="1:21" ht="27.95" customHeight="1">
      <c r="A80" s="152">
        <v>6</v>
      </c>
      <c r="B80" s="153" t="s">
        <v>433</v>
      </c>
      <c r="C80" s="153"/>
      <c r="D80" s="154" t="s">
        <v>298</v>
      </c>
      <c r="E80" s="154" t="s">
        <v>303</v>
      </c>
      <c r="F80" s="153"/>
      <c r="G80" s="111">
        <f t="shared" si="29"/>
        <v>3850</v>
      </c>
      <c r="H80" s="111">
        <v>3500</v>
      </c>
      <c r="I80" s="111"/>
      <c r="J80" s="111">
        <v>350</v>
      </c>
      <c r="K80" s="111"/>
      <c r="L80" s="111"/>
      <c r="M80" s="111">
        <f t="shared" si="30"/>
        <v>3850</v>
      </c>
      <c r="N80" s="111">
        <f t="shared" si="31"/>
        <v>3500</v>
      </c>
      <c r="O80" s="111"/>
      <c r="P80" s="111"/>
      <c r="Q80" s="111">
        <f t="shared" si="24"/>
        <v>3850</v>
      </c>
      <c r="R80" s="111">
        <f t="shared" si="25"/>
        <v>3500</v>
      </c>
      <c r="S80" s="111"/>
      <c r="T80" s="111"/>
      <c r="U80" s="153"/>
    </row>
    <row r="81" spans="1:21" ht="27.95" customHeight="1">
      <c r="A81" s="152">
        <v>7</v>
      </c>
      <c r="B81" s="153" t="s">
        <v>434</v>
      </c>
      <c r="C81" s="153"/>
      <c r="D81" s="154" t="s">
        <v>298</v>
      </c>
      <c r="E81" s="154" t="s">
        <v>303</v>
      </c>
      <c r="F81" s="153"/>
      <c r="G81" s="111">
        <f t="shared" si="29"/>
        <v>5830</v>
      </c>
      <c r="H81" s="111">
        <v>5300</v>
      </c>
      <c r="I81" s="111"/>
      <c r="J81" s="111">
        <v>530</v>
      </c>
      <c r="K81" s="111"/>
      <c r="L81" s="111"/>
      <c r="M81" s="111">
        <f t="shared" si="30"/>
        <v>5830</v>
      </c>
      <c r="N81" s="111">
        <f t="shared" si="31"/>
        <v>5300</v>
      </c>
      <c r="O81" s="111"/>
      <c r="P81" s="111"/>
      <c r="Q81" s="111">
        <f t="shared" si="24"/>
        <v>5830</v>
      </c>
      <c r="R81" s="111">
        <f t="shared" si="25"/>
        <v>5300</v>
      </c>
      <c r="S81" s="111"/>
      <c r="T81" s="111"/>
      <c r="U81" s="153"/>
    </row>
    <row r="82" spans="1:21" ht="27.95" customHeight="1">
      <c r="A82" s="152">
        <v>8</v>
      </c>
      <c r="B82" s="153" t="s">
        <v>435</v>
      </c>
      <c r="C82" s="153"/>
      <c r="D82" s="154" t="s">
        <v>298</v>
      </c>
      <c r="E82" s="154" t="s">
        <v>304</v>
      </c>
      <c r="F82" s="153"/>
      <c r="G82" s="111">
        <f t="shared" si="29"/>
        <v>3300</v>
      </c>
      <c r="H82" s="111">
        <v>3000</v>
      </c>
      <c r="I82" s="111"/>
      <c r="J82" s="111">
        <v>300</v>
      </c>
      <c r="K82" s="111"/>
      <c r="L82" s="111"/>
      <c r="M82" s="111">
        <f t="shared" si="30"/>
        <v>3300</v>
      </c>
      <c r="N82" s="111">
        <f t="shared" si="31"/>
        <v>3000</v>
      </c>
      <c r="O82" s="111"/>
      <c r="P82" s="111"/>
      <c r="Q82" s="111">
        <f t="shared" si="24"/>
        <v>3300</v>
      </c>
      <c r="R82" s="111">
        <f t="shared" si="25"/>
        <v>3000</v>
      </c>
      <c r="S82" s="111"/>
      <c r="T82" s="111"/>
      <c r="U82" s="153"/>
    </row>
    <row r="83" spans="1:21" ht="27.95" customHeight="1">
      <c r="A83" s="152">
        <v>9</v>
      </c>
      <c r="B83" s="153" t="s">
        <v>466</v>
      </c>
      <c r="C83" s="153"/>
      <c r="D83" s="154" t="s">
        <v>260</v>
      </c>
      <c r="E83" s="154">
        <v>2021</v>
      </c>
      <c r="F83" s="153"/>
      <c r="G83" s="111">
        <f>H83+J83</f>
        <v>3300</v>
      </c>
      <c r="H83" s="111">
        <v>3000</v>
      </c>
      <c r="I83" s="111"/>
      <c r="J83" s="111">
        <v>300</v>
      </c>
      <c r="K83" s="111"/>
      <c r="L83" s="111"/>
      <c r="M83" s="111">
        <v>3300</v>
      </c>
      <c r="N83" s="111">
        <f t="shared" si="31"/>
        <v>3000</v>
      </c>
      <c r="O83" s="111"/>
      <c r="P83" s="111"/>
      <c r="Q83" s="111">
        <v>3300</v>
      </c>
      <c r="R83" s="111">
        <v>3000</v>
      </c>
      <c r="S83" s="111"/>
      <c r="T83" s="111"/>
      <c r="U83" s="182"/>
    </row>
    <row r="84" spans="1:21" ht="27.95" customHeight="1">
      <c r="A84" s="157"/>
      <c r="B84" s="149" t="s">
        <v>261</v>
      </c>
      <c r="C84" s="149"/>
      <c r="D84" s="179"/>
      <c r="E84" s="179"/>
      <c r="F84" s="149"/>
      <c r="G84" s="156"/>
      <c r="H84" s="156"/>
      <c r="I84" s="156"/>
      <c r="J84" s="156"/>
      <c r="K84" s="156">
        <f t="shared" ref="K84:T84" si="32">SUM(K85:K103)</f>
        <v>0</v>
      </c>
      <c r="L84" s="156">
        <f t="shared" si="32"/>
        <v>0</v>
      </c>
      <c r="M84" s="156">
        <f t="shared" ref="M84:P84" si="33">SUM(M85:M104)</f>
        <v>28198.5</v>
      </c>
      <c r="N84" s="156">
        <f t="shared" si="33"/>
        <v>25635</v>
      </c>
      <c r="O84" s="156">
        <f t="shared" si="33"/>
        <v>0</v>
      </c>
      <c r="P84" s="156">
        <f t="shared" si="33"/>
        <v>0</v>
      </c>
      <c r="Q84" s="156">
        <f>SUM(Q85:Q104)</f>
        <v>28198.5</v>
      </c>
      <c r="R84" s="156">
        <f>SUM(R85:R104)</f>
        <v>25635</v>
      </c>
      <c r="S84" s="156">
        <f t="shared" si="32"/>
        <v>0</v>
      </c>
      <c r="T84" s="156">
        <f t="shared" si="32"/>
        <v>0</v>
      </c>
      <c r="U84" s="149"/>
    </row>
    <row r="85" spans="1:21" ht="27.95" customHeight="1">
      <c r="A85" s="152">
        <v>1</v>
      </c>
      <c r="B85" s="153" t="s">
        <v>305</v>
      </c>
      <c r="C85" s="153"/>
      <c r="D85" s="110" t="s">
        <v>310</v>
      </c>
      <c r="E85" s="154">
        <v>2021</v>
      </c>
      <c r="F85" s="153"/>
      <c r="G85" s="111">
        <f>H85+J85</f>
        <v>550</v>
      </c>
      <c r="H85" s="111">
        <v>500</v>
      </c>
      <c r="I85" s="111"/>
      <c r="J85" s="111">
        <v>50</v>
      </c>
      <c r="K85" s="111"/>
      <c r="L85" s="111"/>
      <c r="M85" s="111">
        <f>G85</f>
        <v>550</v>
      </c>
      <c r="N85" s="111">
        <f>H85</f>
        <v>500</v>
      </c>
      <c r="O85" s="111"/>
      <c r="P85" s="111"/>
      <c r="Q85" s="111">
        <f t="shared" si="24"/>
        <v>550</v>
      </c>
      <c r="R85" s="111">
        <f t="shared" si="25"/>
        <v>500</v>
      </c>
      <c r="S85" s="111"/>
      <c r="T85" s="111"/>
      <c r="U85" s="153"/>
    </row>
    <row r="86" spans="1:21" ht="27.95" customHeight="1">
      <c r="A86" s="152">
        <v>2</v>
      </c>
      <c r="B86" s="153" t="s">
        <v>306</v>
      </c>
      <c r="C86" s="153"/>
      <c r="D86" s="110" t="s">
        <v>295</v>
      </c>
      <c r="E86" s="154">
        <v>2021</v>
      </c>
      <c r="F86" s="153"/>
      <c r="G86" s="111">
        <f t="shared" ref="G86:G87" si="34">H86+J86</f>
        <v>825</v>
      </c>
      <c r="H86" s="111">
        <v>750</v>
      </c>
      <c r="I86" s="111"/>
      <c r="J86" s="111">
        <v>75</v>
      </c>
      <c r="K86" s="111"/>
      <c r="L86" s="111"/>
      <c r="M86" s="111">
        <f t="shared" ref="M86:M103" si="35">G86</f>
        <v>825</v>
      </c>
      <c r="N86" s="111">
        <f t="shared" ref="N86:N103" si="36">H86</f>
        <v>750</v>
      </c>
      <c r="O86" s="111"/>
      <c r="P86" s="111"/>
      <c r="Q86" s="111">
        <f t="shared" si="24"/>
        <v>825</v>
      </c>
      <c r="R86" s="111">
        <f t="shared" si="25"/>
        <v>750</v>
      </c>
      <c r="S86" s="111"/>
      <c r="T86" s="111"/>
      <c r="U86" s="153"/>
    </row>
    <row r="87" spans="1:21" ht="27.95" customHeight="1">
      <c r="A87" s="152">
        <v>3</v>
      </c>
      <c r="B87" s="153" t="s">
        <v>309</v>
      </c>
      <c r="C87" s="153"/>
      <c r="D87" s="110" t="s">
        <v>310</v>
      </c>
      <c r="E87" s="154">
        <v>2021</v>
      </c>
      <c r="F87" s="153"/>
      <c r="G87" s="111">
        <f t="shared" si="34"/>
        <v>165</v>
      </c>
      <c r="H87" s="111">
        <v>150</v>
      </c>
      <c r="I87" s="111"/>
      <c r="J87" s="111">
        <v>15</v>
      </c>
      <c r="K87" s="111"/>
      <c r="L87" s="111"/>
      <c r="M87" s="111">
        <f t="shared" si="35"/>
        <v>165</v>
      </c>
      <c r="N87" s="111">
        <f t="shared" si="36"/>
        <v>150</v>
      </c>
      <c r="O87" s="111"/>
      <c r="P87" s="111"/>
      <c r="Q87" s="111">
        <f t="shared" si="24"/>
        <v>165</v>
      </c>
      <c r="R87" s="111">
        <f t="shared" si="25"/>
        <v>150</v>
      </c>
      <c r="S87" s="111"/>
      <c r="T87" s="111"/>
      <c r="U87" s="153"/>
    </row>
    <row r="88" spans="1:21" ht="27.95" customHeight="1">
      <c r="A88" s="152">
        <v>4</v>
      </c>
      <c r="B88" s="153" t="s">
        <v>312</v>
      </c>
      <c r="C88" s="153"/>
      <c r="D88" s="110" t="s">
        <v>295</v>
      </c>
      <c r="E88" s="110">
        <v>2022</v>
      </c>
      <c r="F88" s="153"/>
      <c r="G88" s="111">
        <f>H88+J88</f>
        <v>550</v>
      </c>
      <c r="H88" s="111">
        <v>500</v>
      </c>
      <c r="I88" s="111"/>
      <c r="J88" s="111">
        <v>50</v>
      </c>
      <c r="K88" s="111"/>
      <c r="L88" s="111"/>
      <c r="M88" s="111">
        <f t="shared" si="35"/>
        <v>550</v>
      </c>
      <c r="N88" s="111">
        <f t="shared" si="36"/>
        <v>500</v>
      </c>
      <c r="O88" s="111"/>
      <c r="P88" s="111"/>
      <c r="Q88" s="111">
        <f t="shared" si="24"/>
        <v>550</v>
      </c>
      <c r="R88" s="111">
        <f t="shared" si="25"/>
        <v>500</v>
      </c>
      <c r="S88" s="111"/>
      <c r="T88" s="111"/>
      <c r="U88" s="153"/>
    </row>
    <row r="89" spans="1:21" ht="27.95" customHeight="1">
      <c r="A89" s="152">
        <v>5</v>
      </c>
      <c r="B89" s="153" t="s">
        <v>313</v>
      </c>
      <c r="C89" s="153"/>
      <c r="D89" s="110" t="s">
        <v>317</v>
      </c>
      <c r="E89" s="110">
        <v>2022</v>
      </c>
      <c r="F89" s="153"/>
      <c r="G89" s="111">
        <f t="shared" ref="G89:G91" si="37">H89+J89</f>
        <v>550</v>
      </c>
      <c r="H89" s="111">
        <v>500</v>
      </c>
      <c r="I89" s="111"/>
      <c r="J89" s="111">
        <v>50</v>
      </c>
      <c r="K89" s="111"/>
      <c r="L89" s="111"/>
      <c r="M89" s="111">
        <f t="shared" si="35"/>
        <v>550</v>
      </c>
      <c r="N89" s="111">
        <f t="shared" si="36"/>
        <v>500</v>
      </c>
      <c r="O89" s="111"/>
      <c r="P89" s="111"/>
      <c r="Q89" s="111">
        <f t="shared" si="24"/>
        <v>550</v>
      </c>
      <c r="R89" s="111">
        <f t="shared" si="25"/>
        <v>500</v>
      </c>
      <c r="S89" s="111"/>
      <c r="T89" s="111"/>
      <c r="U89" s="153"/>
    </row>
    <row r="90" spans="1:21" ht="33" customHeight="1">
      <c r="A90" s="152">
        <v>6</v>
      </c>
      <c r="B90" s="153" t="s">
        <v>315</v>
      </c>
      <c r="C90" s="153"/>
      <c r="D90" s="110" t="s">
        <v>318</v>
      </c>
      <c r="E90" s="110">
        <v>2022</v>
      </c>
      <c r="F90" s="153"/>
      <c r="G90" s="111">
        <f t="shared" si="37"/>
        <v>935</v>
      </c>
      <c r="H90" s="111">
        <v>850</v>
      </c>
      <c r="I90" s="111"/>
      <c r="J90" s="111">
        <v>85</v>
      </c>
      <c r="K90" s="111"/>
      <c r="L90" s="111"/>
      <c r="M90" s="111">
        <f t="shared" si="35"/>
        <v>935</v>
      </c>
      <c r="N90" s="111">
        <f t="shared" si="36"/>
        <v>850</v>
      </c>
      <c r="O90" s="111"/>
      <c r="P90" s="111"/>
      <c r="Q90" s="111">
        <f t="shared" si="24"/>
        <v>935</v>
      </c>
      <c r="R90" s="111">
        <f t="shared" si="25"/>
        <v>850</v>
      </c>
      <c r="S90" s="111"/>
      <c r="T90" s="111"/>
      <c r="U90" s="153"/>
    </row>
    <row r="91" spans="1:21" ht="27.95" customHeight="1">
      <c r="A91" s="152">
        <v>7</v>
      </c>
      <c r="B91" s="153" t="s">
        <v>316</v>
      </c>
      <c r="C91" s="153"/>
      <c r="D91" s="110" t="s">
        <v>310</v>
      </c>
      <c r="E91" s="110">
        <v>2022</v>
      </c>
      <c r="F91" s="153"/>
      <c r="G91" s="111">
        <f t="shared" si="37"/>
        <v>748</v>
      </c>
      <c r="H91" s="111">
        <v>680</v>
      </c>
      <c r="I91" s="111"/>
      <c r="J91" s="111">
        <v>68</v>
      </c>
      <c r="K91" s="111"/>
      <c r="L91" s="111"/>
      <c r="M91" s="111">
        <f t="shared" si="35"/>
        <v>748</v>
      </c>
      <c r="N91" s="111">
        <f t="shared" si="36"/>
        <v>680</v>
      </c>
      <c r="O91" s="111"/>
      <c r="P91" s="111"/>
      <c r="Q91" s="111">
        <f t="shared" si="24"/>
        <v>748</v>
      </c>
      <c r="R91" s="111">
        <f t="shared" si="25"/>
        <v>680</v>
      </c>
      <c r="S91" s="111"/>
      <c r="T91" s="111"/>
      <c r="U91" s="153"/>
    </row>
    <row r="92" spans="1:21" ht="27.95" customHeight="1">
      <c r="A92" s="152">
        <v>8</v>
      </c>
      <c r="B92" s="153" t="s">
        <v>319</v>
      </c>
      <c r="C92" s="153"/>
      <c r="D92" s="110" t="s">
        <v>292</v>
      </c>
      <c r="E92" s="154">
        <v>2023</v>
      </c>
      <c r="F92" s="153"/>
      <c r="G92" s="111">
        <f>H92+J92</f>
        <v>1122</v>
      </c>
      <c r="H92" s="111">
        <v>1020</v>
      </c>
      <c r="I92" s="111"/>
      <c r="J92" s="111">
        <v>102</v>
      </c>
      <c r="K92" s="111"/>
      <c r="L92" s="111"/>
      <c r="M92" s="111">
        <f t="shared" si="35"/>
        <v>1122</v>
      </c>
      <c r="N92" s="111">
        <f t="shared" si="36"/>
        <v>1020</v>
      </c>
      <c r="O92" s="111"/>
      <c r="P92" s="111"/>
      <c r="Q92" s="111">
        <f t="shared" si="24"/>
        <v>1122</v>
      </c>
      <c r="R92" s="111">
        <f t="shared" si="25"/>
        <v>1020</v>
      </c>
      <c r="S92" s="111"/>
      <c r="T92" s="111"/>
      <c r="U92" s="153"/>
    </row>
    <row r="93" spans="1:21" ht="27.95" customHeight="1">
      <c r="A93" s="152">
        <v>9</v>
      </c>
      <c r="B93" s="153" t="s">
        <v>320</v>
      </c>
      <c r="C93" s="153"/>
      <c r="D93" s="110" t="s">
        <v>324</v>
      </c>
      <c r="E93" s="154">
        <v>2023</v>
      </c>
      <c r="F93" s="153"/>
      <c r="G93" s="111">
        <f t="shared" ref="G93:G99" si="38">H93+J93</f>
        <v>550</v>
      </c>
      <c r="H93" s="111">
        <v>500</v>
      </c>
      <c r="I93" s="111"/>
      <c r="J93" s="111">
        <v>50</v>
      </c>
      <c r="K93" s="111"/>
      <c r="L93" s="111"/>
      <c r="M93" s="111">
        <f t="shared" si="35"/>
        <v>550</v>
      </c>
      <c r="N93" s="111">
        <f t="shared" si="36"/>
        <v>500</v>
      </c>
      <c r="O93" s="111"/>
      <c r="P93" s="111"/>
      <c r="Q93" s="111">
        <f t="shared" si="24"/>
        <v>550</v>
      </c>
      <c r="R93" s="111">
        <f t="shared" si="25"/>
        <v>500</v>
      </c>
      <c r="S93" s="111"/>
      <c r="T93" s="111"/>
      <c r="U93" s="153"/>
    </row>
    <row r="94" spans="1:21" ht="27.95" customHeight="1">
      <c r="A94" s="152">
        <v>10</v>
      </c>
      <c r="B94" s="153" t="s">
        <v>321</v>
      </c>
      <c r="C94" s="153"/>
      <c r="D94" s="110" t="s">
        <v>324</v>
      </c>
      <c r="E94" s="154">
        <v>2023</v>
      </c>
      <c r="F94" s="153"/>
      <c r="G94" s="111">
        <f t="shared" si="38"/>
        <v>935</v>
      </c>
      <c r="H94" s="111">
        <v>850</v>
      </c>
      <c r="I94" s="111"/>
      <c r="J94" s="111">
        <v>85</v>
      </c>
      <c r="K94" s="111"/>
      <c r="L94" s="111"/>
      <c r="M94" s="111">
        <f t="shared" si="35"/>
        <v>935</v>
      </c>
      <c r="N94" s="111">
        <f t="shared" si="36"/>
        <v>850</v>
      </c>
      <c r="O94" s="111"/>
      <c r="P94" s="111"/>
      <c r="Q94" s="111">
        <f t="shared" si="24"/>
        <v>935</v>
      </c>
      <c r="R94" s="111">
        <f t="shared" si="25"/>
        <v>850</v>
      </c>
      <c r="S94" s="111"/>
      <c r="T94" s="111"/>
      <c r="U94" s="153"/>
    </row>
    <row r="95" spans="1:21" ht="27.95" customHeight="1">
      <c r="A95" s="152">
        <v>11</v>
      </c>
      <c r="B95" s="153" t="s">
        <v>322</v>
      </c>
      <c r="C95" s="153"/>
      <c r="D95" s="110" t="s">
        <v>293</v>
      </c>
      <c r="E95" s="154">
        <v>2023</v>
      </c>
      <c r="F95" s="153"/>
      <c r="G95" s="111">
        <f t="shared" si="38"/>
        <v>841.5</v>
      </c>
      <c r="H95" s="111">
        <v>765</v>
      </c>
      <c r="I95" s="111"/>
      <c r="J95" s="111">
        <v>76.5</v>
      </c>
      <c r="K95" s="111"/>
      <c r="L95" s="111"/>
      <c r="M95" s="111">
        <f t="shared" si="35"/>
        <v>841.5</v>
      </c>
      <c r="N95" s="111">
        <f t="shared" si="36"/>
        <v>765</v>
      </c>
      <c r="O95" s="111"/>
      <c r="P95" s="111"/>
      <c r="Q95" s="111">
        <f t="shared" si="24"/>
        <v>841.5</v>
      </c>
      <c r="R95" s="111">
        <f t="shared" si="25"/>
        <v>765</v>
      </c>
      <c r="S95" s="111"/>
      <c r="T95" s="111"/>
      <c r="U95" s="153"/>
    </row>
    <row r="96" spans="1:21" ht="27.95" customHeight="1">
      <c r="A96" s="152">
        <v>12</v>
      </c>
      <c r="B96" s="153" t="s">
        <v>325</v>
      </c>
      <c r="C96" s="153"/>
      <c r="D96" s="110" t="s">
        <v>330</v>
      </c>
      <c r="E96" s="154">
        <v>2024</v>
      </c>
      <c r="F96" s="153"/>
      <c r="G96" s="111">
        <f t="shared" si="38"/>
        <v>550</v>
      </c>
      <c r="H96" s="111">
        <v>500</v>
      </c>
      <c r="I96" s="111"/>
      <c r="J96" s="111">
        <v>50</v>
      </c>
      <c r="K96" s="111"/>
      <c r="L96" s="111"/>
      <c r="M96" s="111">
        <f t="shared" si="35"/>
        <v>550</v>
      </c>
      <c r="N96" s="111">
        <f t="shared" si="36"/>
        <v>500</v>
      </c>
      <c r="O96" s="111"/>
      <c r="P96" s="111"/>
      <c r="Q96" s="111">
        <f t="shared" si="24"/>
        <v>550</v>
      </c>
      <c r="R96" s="111">
        <f t="shared" si="25"/>
        <v>500</v>
      </c>
      <c r="S96" s="111"/>
      <c r="T96" s="111"/>
      <c r="U96" s="153"/>
    </row>
    <row r="97" spans="1:21" ht="27.95" customHeight="1">
      <c r="A97" s="152">
        <v>13</v>
      </c>
      <c r="B97" s="153" t="s">
        <v>326</v>
      </c>
      <c r="C97" s="153"/>
      <c r="D97" s="110" t="s">
        <v>292</v>
      </c>
      <c r="E97" s="154">
        <v>2024</v>
      </c>
      <c r="F97" s="153"/>
      <c r="G97" s="111">
        <f t="shared" si="38"/>
        <v>935</v>
      </c>
      <c r="H97" s="111">
        <v>850</v>
      </c>
      <c r="I97" s="111"/>
      <c r="J97" s="111">
        <v>85</v>
      </c>
      <c r="K97" s="111"/>
      <c r="L97" s="111"/>
      <c r="M97" s="111">
        <f t="shared" si="35"/>
        <v>935</v>
      </c>
      <c r="N97" s="111">
        <f t="shared" si="36"/>
        <v>850</v>
      </c>
      <c r="O97" s="111"/>
      <c r="P97" s="111"/>
      <c r="Q97" s="111">
        <f t="shared" si="24"/>
        <v>935</v>
      </c>
      <c r="R97" s="111">
        <f t="shared" si="25"/>
        <v>850</v>
      </c>
      <c r="S97" s="111"/>
      <c r="T97" s="111"/>
      <c r="U97" s="153"/>
    </row>
    <row r="98" spans="1:21" ht="21.95" customHeight="1">
      <c r="A98" s="152">
        <v>14</v>
      </c>
      <c r="B98" s="153" t="s">
        <v>327</v>
      </c>
      <c r="C98" s="153"/>
      <c r="D98" s="110" t="s">
        <v>324</v>
      </c>
      <c r="E98" s="154">
        <v>2024</v>
      </c>
      <c r="F98" s="153"/>
      <c r="G98" s="111">
        <f t="shared" si="38"/>
        <v>935</v>
      </c>
      <c r="H98" s="111">
        <v>850</v>
      </c>
      <c r="I98" s="111"/>
      <c r="J98" s="111">
        <v>85</v>
      </c>
      <c r="K98" s="111"/>
      <c r="L98" s="111"/>
      <c r="M98" s="111">
        <f t="shared" si="35"/>
        <v>935</v>
      </c>
      <c r="N98" s="111">
        <f t="shared" si="36"/>
        <v>850</v>
      </c>
      <c r="O98" s="111"/>
      <c r="P98" s="111"/>
      <c r="Q98" s="111">
        <f t="shared" si="24"/>
        <v>935</v>
      </c>
      <c r="R98" s="111">
        <f t="shared" si="25"/>
        <v>850</v>
      </c>
      <c r="S98" s="111"/>
      <c r="T98" s="111"/>
      <c r="U98" s="153"/>
    </row>
    <row r="99" spans="1:21" ht="18" customHeight="1">
      <c r="A99" s="152">
        <v>15</v>
      </c>
      <c r="B99" s="153" t="s">
        <v>329</v>
      </c>
      <c r="C99" s="153"/>
      <c r="D99" s="110" t="s">
        <v>293</v>
      </c>
      <c r="E99" s="154">
        <v>2024</v>
      </c>
      <c r="F99" s="153"/>
      <c r="G99" s="111">
        <f t="shared" si="38"/>
        <v>550</v>
      </c>
      <c r="H99" s="111">
        <v>500</v>
      </c>
      <c r="I99" s="111"/>
      <c r="J99" s="111">
        <v>50</v>
      </c>
      <c r="K99" s="111"/>
      <c r="L99" s="111"/>
      <c r="M99" s="111">
        <f t="shared" si="35"/>
        <v>550</v>
      </c>
      <c r="N99" s="111">
        <f t="shared" si="36"/>
        <v>500</v>
      </c>
      <c r="O99" s="111"/>
      <c r="P99" s="111"/>
      <c r="Q99" s="111">
        <f t="shared" si="24"/>
        <v>550</v>
      </c>
      <c r="R99" s="111">
        <f t="shared" si="25"/>
        <v>500</v>
      </c>
      <c r="S99" s="111"/>
      <c r="T99" s="111"/>
      <c r="U99" s="153"/>
    </row>
    <row r="100" spans="1:21" ht="18" customHeight="1">
      <c r="A100" s="152">
        <v>16</v>
      </c>
      <c r="B100" s="153" t="s">
        <v>332</v>
      </c>
      <c r="C100" s="153"/>
      <c r="D100" s="110" t="s">
        <v>336</v>
      </c>
      <c r="E100" s="154">
        <v>2025</v>
      </c>
      <c r="F100" s="153"/>
      <c r="G100" s="111">
        <f>H100+J100</f>
        <v>550</v>
      </c>
      <c r="H100" s="111">
        <v>500</v>
      </c>
      <c r="I100" s="111"/>
      <c r="J100" s="111">
        <v>50</v>
      </c>
      <c r="K100" s="111"/>
      <c r="L100" s="111"/>
      <c r="M100" s="111">
        <f t="shared" si="35"/>
        <v>550</v>
      </c>
      <c r="N100" s="111">
        <f t="shared" si="36"/>
        <v>500</v>
      </c>
      <c r="O100" s="111"/>
      <c r="P100" s="111"/>
      <c r="Q100" s="111">
        <f t="shared" si="24"/>
        <v>550</v>
      </c>
      <c r="R100" s="111">
        <f t="shared" si="25"/>
        <v>500</v>
      </c>
      <c r="S100" s="111"/>
      <c r="T100" s="111"/>
      <c r="U100" s="153"/>
    </row>
    <row r="101" spans="1:21" ht="18" customHeight="1">
      <c r="A101" s="152">
        <v>17</v>
      </c>
      <c r="B101" s="153" t="s">
        <v>333</v>
      </c>
      <c r="C101" s="153"/>
      <c r="D101" s="110" t="s">
        <v>311</v>
      </c>
      <c r="E101" s="154">
        <v>2025</v>
      </c>
      <c r="F101" s="153"/>
      <c r="G101" s="111">
        <f t="shared" ref="G101:G103" si="39">H101+J101</f>
        <v>550</v>
      </c>
      <c r="H101" s="111">
        <v>500</v>
      </c>
      <c r="I101" s="111"/>
      <c r="J101" s="111">
        <v>50</v>
      </c>
      <c r="K101" s="111"/>
      <c r="L101" s="111"/>
      <c r="M101" s="111">
        <f t="shared" si="35"/>
        <v>550</v>
      </c>
      <c r="N101" s="111">
        <f t="shared" si="36"/>
        <v>500</v>
      </c>
      <c r="O101" s="111"/>
      <c r="P101" s="111"/>
      <c r="Q101" s="111">
        <f t="shared" si="24"/>
        <v>550</v>
      </c>
      <c r="R101" s="111">
        <f t="shared" si="25"/>
        <v>500</v>
      </c>
      <c r="S101" s="111"/>
      <c r="T101" s="111"/>
      <c r="U101" s="153"/>
    </row>
    <row r="102" spans="1:21" ht="24.75" customHeight="1">
      <c r="A102" s="152">
        <v>18</v>
      </c>
      <c r="B102" s="153" t="s">
        <v>334</v>
      </c>
      <c r="C102" s="153"/>
      <c r="D102" s="110" t="s">
        <v>292</v>
      </c>
      <c r="E102" s="154">
        <v>2025</v>
      </c>
      <c r="F102" s="153"/>
      <c r="G102" s="111">
        <f t="shared" si="39"/>
        <v>1122</v>
      </c>
      <c r="H102" s="111">
        <v>1020</v>
      </c>
      <c r="I102" s="111"/>
      <c r="J102" s="111">
        <v>102</v>
      </c>
      <c r="K102" s="111"/>
      <c r="L102" s="111"/>
      <c r="M102" s="111">
        <f t="shared" si="35"/>
        <v>1122</v>
      </c>
      <c r="N102" s="111">
        <f t="shared" si="36"/>
        <v>1020</v>
      </c>
      <c r="O102" s="111"/>
      <c r="P102" s="111"/>
      <c r="Q102" s="111">
        <f t="shared" si="24"/>
        <v>1122</v>
      </c>
      <c r="R102" s="111">
        <f t="shared" si="25"/>
        <v>1020</v>
      </c>
      <c r="S102" s="111"/>
      <c r="T102" s="111"/>
      <c r="U102" s="153"/>
    </row>
    <row r="103" spans="1:21" ht="23.25" customHeight="1">
      <c r="A103" s="152">
        <v>19</v>
      </c>
      <c r="B103" s="153" t="s">
        <v>327</v>
      </c>
      <c r="C103" s="153"/>
      <c r="D103" s="110" t="s">
        <v>324</v>
      </c>
      <c r="E103" s="154">
        <v>2025</v>
      </c>
      <c r="F103" s="153"/>
      <c r="G103" s="111">
        <f t="shared" si="39"/>
        <v>935</v>
      </c>
      <c r="H103" s="111">
        <v>850</v>
      </c>
      <c r="I103" s="111"/>
      <c r="J103" s="111">
        <v>85</v>
      </c>
      <c r="K103" s="111"/>
      <c r="L103" s="111"/>
      <c r="M103" s="111">
        <f t="shared" si="35"/>
        <v>935</v>
      </c>
      <c r="N103" s="111">
        <f t="shared" si="36"/>
        <v>850</v>
      </c>
      <c r="O103" s="111"/>
      <c r="P103" s="111"/>
      <c r="Q103" s="111">
        <f t="shared" si="24"/>
        <v>935</v>
      </c>
      <c r="R103" s="111">
        <f t="shared" si="25"/>
        <v>850</v>
      </c>
      <c r="S103" s="111"/>
      <c r="T103" s="111"/>
      <c r="U103" s="153"/>
    </row>
    <row r="104" spans="1:21" ht="23.25" customHeight="1">
      <c r="A104" s="152">
        <v>20</v>
      </c>
      <c r="B104" s="153" t="s">
        <v>466</v>
      </c>
      <c r="C104" s="153"/>
      <c r="D104" s="110" t="s">
        <v>261</v>
      </c>
      <c r="E104" s="154">
        <v>2021</v>
      </c>
      <c r="F104" s="153"/>
      <c r="G104" s="111">
        <f>H104+J104</f>
        <v>14300</v>
      </c>
      <c r="H104" s="111">
        <v>13000</v>
      </c>
      <c r="I104" s="111"/>
      <c r="J104" s="111">
        <v>1300</v>
      </c>
      <c r="K104" s="111"/>
      <c r="L104" s="111"/>
      <c r="M104" s="111">
        <f>G104</f>
        <v>14300</v>
      </c>
      <c r="N104" s="111">
        <f>H104</f>
        <v>13000</v>
      </c>
      <c r="O104" s="111"/>
      <c r="P104" s="111"/>
      <c r="Q104" s="111">
        <f>M104</f>
        <v>14300</v>
      </c>
      <c r="R104" s="111">
        <f>N104</f>
        <v>13000</v>
      </c>
      <c r="S104" s="111"/>
      <c r="T104" s="111"/>
      <c r="U104" s="182"/>
    </row>
    <row r="105" spans="1:21" s="181" customFormat="1" ht="30" customHeight="1">
      <c r="A105" s="179" t="s">
        <v>32</v>
      </c>
      <c r="B105" s="149" t="s">
        <v>337</v>
      </c>
      <c r="C105" s="149"/>
      <c r="D105" s="166"/>
      <c r="E105" s="166">
        <f>E107+E127</f>
        <v>0</v>
      </c>
      <c r="F105" s="158">
        <f>F107+F127</f>
        <v>0</v>
      </c>
      <c r="G105" s="156">
        <f t="shared" ref="G105:T105" si="40">G106+G128</f>
        <v>0</v>
      </c>
      <c r="H105" s="156">
        <f t="shared" si="40"/>
        <v>0</v>
      </c>
      <c r="I105" s="156">
        <f t="shared" si="40"/>
        <v>0</v>
      </c>
      <c r="J105" s="156">
        <f t="shared" si="40"/>
        <v>0</v>
      </c>
      <c r="K105" s="156">
        <f t="shared" si="40"/>
        <v>0</v>
      </c>
      <c r="L105" s="156">
        <f t="shared" si="40"/>
        <v>0</v>
      </c>
      <c r="M105" s="156">
        <f>M106+M128</f>
        <v>64749</v>
      </c>
      <c r="N105" s="156">
        <f t="shared" ref="N105:R105" si="41">N106+N128</f>
        <v>59652</v>
      </c>
      <c r="O105" s="156">
        <f t="shared" si="41"/>
        <v>0</v>
      </c>
      <c r="P105" s="156">
        <f t="shared" si="41"/>
        <v>0</v>
      </c>
      <c r="Q105" s="156">
        <f t="shared" si="41"/>
        <v>64749</v>
      </c>
      <c r="R105" s="156">
        <f t="shared" si="41"/>
        <v>59652</v>
      </c>
      <c r="S105" s="156">
        <f t="shared" si="40"/>
        <v>0</v>
      </c>
      <c r="T105" s="156">
        <f t="shared" si="40"/>
        <v>0</v>
      </c>
      <c r="U105" s="149"/>
    </row>
    <row r="106" spans="1:21" s="181" customFormat="1" ht="26.25" customHeight="1">
      <c r="A106" s="157"/>
      <c r="B106" s="157" t="s">
        <v>338</v>
      </c>
      <c r="C106" s="157"/>
      <c r="D106" s="157"/>
      <c r="E106" s="157"/>
      <c r="F106" s="157"/>
      <c r="G106" s="157">
        <f>G107</f>
        <v>0</v>
      </c>
      <c r="H106" s="157">
        <f t="shared" ref="H106:T106" si="42">H107</f>
        <v>0</v>
      </c>
      <c r="I106" s="157">
        <f t="shared" si="42"/>
        <v>0</v>
      </c>
      <c r="J106" s="157">
        <f t="shared" si="42"/>
        <v>0</v>
      </c>
      <c r="K106" s="157">
        <f t="shared" si="42"/>
        <v>0</v>
      </c>
      <c r="L106" s="157">
        <f t="shared" si="42"/>
        <v>0</v>
      </c>
      <c r="M106" s="167">
        <f t="shared" si="42"/>
        <v>23015</v>
      </c>
      <c r="N106" s="167">
        <f t="shared" si="42"/>
        <v>20864</v>
      </c>
      <c r="O106" s="167">
        <f t="shared" si="42"/>
        <v>0</v>
      </c>
      <c r="P106" s="167">
        <f t="shared" si="42"/>
        <v>0</v>
      </c>
      <c r="Q106" s="167">
        <f t="shared" si="42"/>
        <v>23015</v>
      </c>
      <c r="R106" s="167">
        <f t="shared" si="42"/>
        <v>20864</v>
      </c>
      <c r="S106" s="167">
        <f t="shared" si="42"/>
        <v>0</v>
      </c>
      <c r="T106" s="167">
        <f t="shared" si="42"/>
        <v>0</v>
      </c>
      <c r="U106" s="167"/>
    </row>
    <row r="107" spans="1:21" ht="27.95" customHeight="1">
      <c r="A107" s="157" t="s">
        <v>43</v>
      </c>
      <c r="B107" s="149" t="s">
        <v>60</v>
      </c>
      <c r="C107" s="149"/>
      <c r="D107" s="179"/>
      <c r="E107" s="179"/>
      <c r="F107" s="149"/>
      <c r="G107" s="156">
        <f>G108+G115+G120</f>
        <v>0</v>
      </c>
      <c r="H107" s="156">
        <f t="shared" ref="H107:T107" si="43">H108+H115+H120</f>
        <v>0</v>
      </c>
      <c r="I107" s="156">
        <f t="shared" si="43"/>
        <v>0</v>
      </c>
      <c r="J107" s="156">
        <f t="shared" si="43"/>
        <v>0</v>
      </c>
      <c r="K107" s="156">
        <f t="shared" si="43"/>
        <v>0</v>
      </c>
      <c r="L107" s="156">
        <f t="shared" si="43"/>
        <v>0</v>
      </c>
      <c r="M107" s="156">
        <f t="shared" si="43"/>
        <v>23015</v>
      </c>
      <c r="N107" s="156">
        <f t="shared" si="43"/>
        <v>20864</v>
      </c>
      <c r="O107" s="156">
        <f t="shared" si="43"/>
        <v>0</v>
      </c>
      <c r="P107" s="156">
        <f t="shared" si="43"/>
        <v>0</v>
      </c>
      <c r="Q107" s="156">
        <f t="shared" si="43"/>
        <v>23015</v>
      </c>
      <c r="R107" s="156">
        <f t="shared" si="43"/>
        <v>20864</v>
      </c>
      <c r="S107" s="156">
        <f t="shared" si="43"/>
        <v>0</v>
      </c>
      <c r="T107" s="156">
        <f t="shared" si="43"/>
        <v>0</v>
      </c>
      <c r="U107" s="153"/>
    </row>
    <row r="108" spans="1:21" ht="27.95" customHeight="1">
      <c r="A108" s="157"/>
      <c r="B108" s="149" t="s">
        <v>400</v>
      </c>
      <c r="C108" s="149"/>
      <c r="D108" s="179"/>
      <c r="E108" s="179"/>
      <c r="F108" s="149"/>
      <c r="G108" s="156"/>
      <c r="H108" s="156"/>
      <c r="I108" s="156"/>
      <c r="J108" s="156"/>
      <c r="K108" s="156"/>
      <c r="L108" s="156"/>
      <c r="M108" s="156">
        <f>SUM(M109:M114)</f>
        <v>7747</v>
      </c>
      <c r="N108" s="156">
        <f t="shared" ref="N108:T108" si="44">SUM(N109:N114)</f>
        <v>6984</v>
      </c>
      <c r="O108" s="156">
        <f t="shared" si="44"/>
        <v>0</v>
      </c>
      <c r="P108" s="156">
        <f t="shared" si="44"/>
        <v>0</v>
      </c>
      <c r="Q108" s="156">
        <f t="shared" si="44"/>
        <v>7747</v>
      </c>
      <c r="R108" s="156">
        <f t="shared" si="44"/>
        <v>6984</v>
      </c>
      <c r="S108" s="156">
        <f t="shared" si="44"/>
        <v>0</v>
      </c>
      <c r="T108" s="156">
        <f t="shared" si="44"/>
        <v>0</v>
      </c>
      <c r="U108" s="153"/>
    </row>
    <row r="109" spans="1:21" ht="27.95" customHeight="1">
      <c r="A109" s="152">
        <v>1</v>
      </c>
      <c r="B109" s="153" t="s">
        <v>286</v>
      </c>
      <c r="C109" s="153"/>
      <c r="D109" s="154" t="s">
        <v>290</v>
      </c>
      <c r="E109" s="154">
        <v>2021</v>
      </c>
      <c r="F109" s="153"/>
      <c r="G109" s="111">
        <f>H109+J109</f>
        <v>1300</v>
      </c>
      <c r="H109" s="111">
        <v>1170</v>
      </c>
      <c r="I109" s="111"/>
      <c r="J109" s="111">
        <v>130</v>
      </c>
      <c r="K109" s="111"/>
      <c r="L109" s="111"/>
      <c r="M109" s="111">
        <f>G109</f>
        <v>1300</v>
      </c>
      <c r="N109" s="111">
        <f>H109</f>
        <v>1170</v>
      </c>
      <c r="O109" s="111"/>
      <c r="P109" s="111"/>
      <c r="Q109" s="111">
        <f>M109</f>
        <v>1300</v>
      </c>
      <c r="R109" s="111">
        <f>N109</f>
        <v>1170</v>
      </c>
      <c r="S109" s="111"/>
      <c r="T109" s="111"/>
      <c r="U109" s="153"/>
    </row>
    <row r="110" spans="1:21" ht="27.95" customHeight="1">
      <c r="A110" s="152">
        <v>2</v>
      </c>
      <c r="B110" s="153" t="s">
        <v>444</v>
      </c>
      <c r="C110" s="153"/>
      <c r="D110" s="154" t="s">
        <v>291</v>
      </c>
      <c r="E110" s="154">
        <v>2021</v>
      </c>
      <c r="F110" s="153"/>
      <c r="G110" s="111">
        <f t="shared" ref="G110:G114" si="45">H110+J110</f>
        <v>1287</v>
      </c>
      <c r="H110" s="111">
        <v>1170</v>
      </c>
      <c r="I110" s="111"/>
      <c r="J110" s="111">
        <v>117</v>
      </c>
      <c r="K110" s="111"/>
      <c r="L110" s="111"/>
      <c r="M110" s="111">
        <f t="shared" ref="M110:M114" si="46">G110</f>
        <v>1287</v>
      </c>
      <c r="N110" s="111">
        <f t="shared" ref="N110:N114" si="47">H110</f>
        <v>1170</v>
      </c>
      <c r="O110" s="111"/>
      <c r="P110" s="111"/>
      <c r="Q110" s="111">
        <f t="shared" ref="Q110:Q114" si="48">M110</f>
        <v>1287</v>
      </c>
      <c r="R110" s="111">
        <f t="shared" ref="R110:R114" si="49">N110</f>
        <v>1170</v>
      </c>
      <c r="S110" s="111"/>
      <c r="T110" s="111"/>
      <c r="U110" s="153"/>
    </row>
    <row r="111" spans="1:21" ht="38.25" customHeight="1">
      <c r="A111" s="152">
        <v>3</v>
      </c>
      <c r="B111" s="153" t="s">
        <v>445</v>
      </c>
      <c r="C111" s="153"/>
      <c r="D111" s="154" t="s">
        <v>292</v>
      </c>
      <c r="E111" s="154">
        <v>2023</v>
      </c>
      <c r="F111" s="153"/>
      <c r="G111" s="111">
        <f t="shared" si="45"/>
        <v>1080</v>
      </c>
      <c r="H111" s="111">
        <v>972</v>
      </c>
      <c r="I111" s="111"/>
      <c r="J111" s="111">
        <v>108</v>
      </c>
      <c r="K111" s="111"/>
      <c r="L111" s="111"/>
      <c r="M111" s="111">
        <f t="shared" si="46"/>
        <v>1080</v>
      </c>
      <c r="N111" s="111">
        <f t="shared" si="47"/>
        <v>972</v>
      </c>
      <c r="O111" s="111"/>
      <c r="P111" s="111"/>
      <c r="Q111" s="111">
        <f t="shared" si="48"/>
        <v>1080</v>
      </c>
      <c r="R111" s="111">
        <f t="shared" si="49"/>
        <v>972</v>
      </c>
      <c r="S111" s="111"/>
      <c r="T111" s="111"/>
      <c r="U111" s="153"/>
    </row>
    <row r="112" spans="1:21" ht="34.5" customHeight="1">
      <c r="A112" s="152">
        <v>4</v>
      </c>
      <c r="B112" s="153" t="s">
        <v>446</v>
      </c>
      <c r="C112" s="153"/>
      <c r="D112" s="154" t="s">
        <v>294</v>
      </c>
      <c r="E112" s="154">
        <v>2024</v>
      </c>
      <c r="F112" s="153"/>
      <c r="G112" s="111">
        <f t="shared" si="45"/>
        <v>1400</v>
      </c>
      <c r="H112" s="111">
        <v>1260</v>
      </c>
      <c r="I112" s="111"/>
      <c r="J112" s="111">
        <v>140</v>
      </c>
      <c r="K112" s="111"/>
      <c r="L112" s="111"/>
      <c r="M112" s="111">
        <f t="shared" si="46"/>
        <v>1400</v>
      </c>
      <c r="N112" s="111">
        <f t="shared" si="47"/>
        <v>1260</v>
      </c>
      <c r="O112" s="111"/>
      <c r="P112" s="111"/>
      <c r="Q112" s="111">
        <f t="shared" si="48"/>
        <v>1400</v>
      </c>
      <c r="R112" s="111">
        <f t="shared" si="49"/>
        <v>1260</v>
      </c>
      <c r="S112" s="111"/>
      <c r="T112" s="111"/>
      <c r="U112" s="153"/>
    </row>
    <row r="113" spans="1:21" ht="39.75" customHeight="1">
      <c r="A113" s="152">
        <v>5</v>
      </c>
      <c r="B113" s="153" t="s">
        <v>447</v>
      </c>
      <c r="C113" s="153"/>
      <c r="D113" s="154" t="s">
        <v>290</v>
      </c>
      <c r="E113" s="154">
        <v>2023</v>
      </c>
      <c r="F113" s="153"/>
      <c r="G113" s="111">
        <f t="shared" si="45"/>
        <v>1600</v>
      </c>
      <c r="H113" s="111">
        <v>1440</v>
      </c>
      <c r="I113" s="111"/>
      <c r="J113" s="111">
        <v>160</v>
      </c>
      <c r="K113" s="111"/>
      <c r="L113" s="111"/>
      <c r="M113" s="111">
        <f t="shared" si="46"/>
        <v>1600</v>
      </c>
      <c r="N113" s="111">
        <f t="shared" si="47"/>
        <v>1440</v>
      </c>
      <c r="O113" s="111"/>
      <c r="P113" s="111"/>
      <c r="Q113" s="111">
        <f t="shared" si="48"/>
        <v>1600</v>
      </c>
      <c r="R113" s="111">
        <f t="shared" si="49"/>
        <v>1440</v>
      </c>
      <c r="S113" s="111"/>
      <c r="T113" s="111"/>
      <c r="U113" s="153"/>
    </row>
    <row r="114" spans="1:21" ht="37.5" customHeight="1">
      <c r="A114" s="152">
        <v>6</v>
      </c>
      <c r="B114" s="153" t="s">
        <v>449</v>
      </c>
      <c r="C114" s="153"/>
      <c r="D114" s="154" t="s">
        <v>290</v>
      </c>
      <c r="E114" s="154">
        <v>2022</v>
      </c>
      <c r="F114" s="153"/>
      <c r="G114" s="111">
        <f t="shared" si="45"/>
        <v>1080</v>
      </c>
      <c r="H114" s="111">
        <v>972</v>
      </c>
      <c r="I114" s="111"/>
      <c r="J114" s="111">
        <v>108</v>
      </c>
      <c r="K114" s="111"/>
      <c r="L114" s="111"/>
      <c r="M114" s="111">
        <f t="shared" si="46"/>
        <v>1080</v>
      </c>
      <c r="N114" s="111">
        <f t="shared" si="47"/>
        <v>972</v>
      </c>
      <c r="O114" s="111"/>
      <c r="P114" s="111"/>
      <c r="Q114" s="111">
        <f t="shared" si="48"/>
        <v>1080</v>
      </c>
      <c r="R114" s="111">
        <f t="shared" si="49"/>
        <v>972</v>
      </c>
      <c r="S114" s="111"/>
      <c r="T114" s="111"/>
      <c r="U114" s="153"/>
    </row>
    <row r="115" spans="1:21" ht="27.95" customHeight="1">
      <c r="A115" s="157"/>
      <c r="B115" s="149" t="s">
        <v>260</v>
      </c>
      <c r="C115" s="149"/>
      <c r="D115" s="179"/>
      <c r="E115" s="179"/>
      <c r="F115" s="149"/>
      <c r="G115" s="156"/>
      <c r="H115" s="156"/>
      <c r="I115" s="156"/>
      <c r="J115" s="156"/>
      <c r="K115" s="156"/>
      <c r="L115" s="156"/>
      <c r="M115" s="156">
        <f>SUM(M116:M119)</f>
        <v>7645</v>
      </c>
      <c r="N115" s="156">
        <f t="shared" ref="N115:R115" si="50">SUM(N116:N119)</f>
        <v>6950</v>
      </c>
      <c r="O115" s="156">
        <f t="shared" si="50"/>
        <v>0</v>
      </c>
      <c r="P115" s="156">
        <f t="shared" si="50"/>
        <v>0</v>
      </c>
      <c r="Q115" s="156">
        <f t="shared" si="50"/>
        <v>7645</v>
      </c>
      <c r="R115" s="156">
        <f t="shared" si="50"/>
        <v>6950</v>
      </c>
      <c r="S115" s="156">
        <f t="shared" ref="S115:T115" si="51">SUM(S116:S119)</f>
        <v>0</v>
      </c>
      <c r="T115" s="156">
        <f t="shared" si="51"/>
        <v>0</v>
      </c>
      <c r="U115" s="153"/>
    </row>
    <row r="116" spans="1:21" ht="27.95" customHeight="1">
      <c r="A116" s="152" t="s">
        <v>42</v>
      </c>
      <c r="B116" s="153" t="s">
        <v>436</v>
      </c>
      <c r="C116" s="153"/>
      <c r="D116" s="154" t="s">
        <v>296</v>
      </c>
      <c r="E116" s="154" t="s">
        <v>300</v>
      </c>
      <c r="F116" s="153"/>
      <c r="G116" s="111">
        <f>H116+J116</f>
        <v>3850</v>
      </c>
      <c r="H116" s="111">
        <v>3500</v>
      </c>
      <c r="I116" s="111"/>
      <c r="J116" s="111">
        <v>350</v>
      </c>
      <c r="K116" s="111"/>
      <c r="L116" s="111"/>
      <c r="M116" s="111">
        <f>G116</f>
        <v>3850</v>
      </c>
      <c r="N116" s="111">
        <f>H116</f>
        <v>3500</v>
      </c>
      <c r="O116" s="111"/>
      <c r="P116" s="111"/>
      <c r="Q116" s="111">
        <f t="shared" ref="Q116:Q119" si="52">M116</f>
        <v>3850</v>
      </c>
      <c r="R116" s="111">
        <f t="shared" ref="R116:R119" si="53">N116</f>
        <v>3500</v>
      </c>
      <c r="S116" s="111"/>
      <c r="T116" s="111"/>
      <c r="U116" s="153"/>
    </row>
    <row r="117" spans="1:21" ht="27.95" customHeight="1">
      <c r="A117" s="152" t="s">
        <v>47</v>
      </c>
      <c r="B117" s="153" t="s">
        <v>287</v>
      </c>
      <c r="C117" s="153"/>
      <c r="D117" s="154" t="s">
        <v>297</v>
      </c>
      <c r="E117" s="154" t="s">
        <v>300</v>
      </c>
      <c r="F117" s="153"/>
      <c r="G117" s="111">
        <f t="shared" ref="G117:G119" si="54">H117+J117</f>
        <v>660</v>
      </c>
      <c r="H117" s="111">
        <v>600</v>
      </c>
      <c r="I117" s="111"/>
      <c r="J117" s="111">
        <v>60</v>
      </c>
      <c r="K117" s="111"/>
      <c r="L117" s="111"/>
      <c r="M117" s="111">
        <f t="shared" ref="M117:M119" si="55">G117</f>
        <v>660</v>
      </c>
      <c r="N117" s="111">
        <f t="shared" ref="N117:N119" si="56">H117</f>
        <v>600</v>
      </c>
      <c r="O117" s="111"/>
      <c r="P117" s="111"/>
      <c r="Q117" s="111">
        <f t="shared" si="52"/>
        <v>660</v>
      </c>
      <c r="R117" s="111">
        <f t="shared" si="53"/>
        <v>600</v>
      </c>
      <c r="S117" s="111"/>
      <c r="T117" s="111"/>
      <c r="U117" s="153"/>
    </row>
    <row r="118" spans="1:21" ht="27.95" customHeight="1">
      <c r="A118" s="152" t="s">
        <v>193</v>
      </c>
      <c r="B118" s="153" t="s">
        <v>288</v>
      </c>
      <c r="C118" s="153"/>
      <c r="D118" s="154" t="s">
        <v>297</v>
      </c>
      <c r="E118" s="154" t="s">
        <v>300</v>
      </c>
      <c r="F118" s="153"/>
      <c r="G118" s="111">
        <f t="shared" si="54"/>
        <v>605</v>
      </c>
      <c r="H118" s="111">
        <v>550</v>
      </c>
      <c r="I118" s="111"/>
      <c r="J118" s="111">
        <v>55</v>
      </c>
      <c r="K118" s="111"/>
      <c r="L118" s="111"/>
      <c r="M118" s="111">
        <f t="shared" si="55"/>
        <v>605</v>
      </c>
      <c r="N118" s="111">
        <f t="shared" si="56"/>
        <v>550</v>
      </c>
      <c r="O118" s="111"/>
      <c r="P118" s="111"/>
      <c r="Q118" s="111">
        <f t="shared" si="52"/>
        <v>605</v>
      </c>
      <c r="R118" s="111">
        <f t="shared" si="53"/>
        <v>550</v>
      </c>
      <c r="S118" s="111"/>
      <c r="T118" s="111"/>
      <c r="U118" s="153"/>
    </row>
    <row r="119" spans="1:21" ht="27.95" customHeight="1">
      <c r="A119" s="152" t="s">
        <v>195</v>
      </c>
      <c r="B119" s="153" t="s">
        <v>448</v>
      </c>
      <c r="C119" s="153"/>
      <c r="D119" s="154" t="s">
        <v>297</v>
      </c>
      <c r="E119" s="154" t="s">
        <v>300</v>
      </c>
      <c r="F119" s="153"/>
      <c r="G119" s="111">
        <f t="shared" si="54"/>
        <v>2530</v>
      </c>
      <c r="H119" s="111">
        <v>2300</v>
      </c>
      <c r="I119" s="111"/>
      <c r="J119" s="111">
        <v>230</v>
      </c>
      <c r="K119" s="111"/>
      <c r="L119" s="111"/>
      <c r="M119" s="111">
        <f t="shared" si="55"/>
        <v>2530</v>
      </c>
      <c r="N119" s="111">
        <f t="shared" si="56"/>
        <v>2300</v>
      </c>
      <c r="O119" s="111"/>
      <c r="P119" s="111"/>
      <c r="Q119" s="111">
        <f t="shared" si="52"/>
        <v>2530</v>
      </c>
      <c r="R119" s="111">
        <f t="shared" si="53"/>
        <v>2300</v>
      </c>
      <c r="S119" s="111"/>
      <c r="T119" s="111"/>
      <c r="U119" s="153"/>
    </row>
    <row r="120" spans="1:21" ht="24" customHeight="1">
      <c r="A120" s="157"/>
      <c r="B120" s="149" t="s">
        <v>261</v>
      </c>
      <c r="C120" s="149"/>
      <c r="D120" s="179"/>
      <c r="E120" s="179"/>
      <c r="F120" s="149"/>
      <c r="G120" s="156"/>
      <c r="H120" s="156"/>
      <c r="I120" s="156"/>
      <c r="J120" s="156"/>
      <c r="K120" s="156">
        <f t="shared" ref="K120:L120" si="57">SUM(K121:K124)</f>
        <v>0</v>
      </c>
      <c r="L120" s="156">
        <f t="shared" si="57"/>
        <v>0</v>
      </c>
      <c r="M120" s="156">
        <f>SUM(M121:M126)</f>
        <v>7623</v>
      </c>
      <c r="N120" s="156">
        <f t="shared" ref="N120:R120" si="58">SUM(N121:N126)</f>
        <v>6930</v>
      </c>
      <c r="O120" s="156">
        <f t="shared" si="58"/>
        <v>0</v>
      </c>
      <c r="P120" s="156">
        <f t="shared" si="58"/>
        <v>0</v>
      </c>
      <c r="Q120" s="156">
        <f t="shared" si="58"/>
        <v>7623</v>
      </c>
      <c r="R120" s="156">
        <f t="shared" si="58"/>
        <v>6930</v>
      </c>
      <c r="S120" s="156">
        <f t="shared" ref="S120:T120" si="59">SUM(S121:S126)</f>
        <v>0</v>
      </c>
      <c r="T120" s="156">
        <f t="shared" si="59"/>
        <v>0</v>
      </c>
      <c r="U120" s="153"/>
    </row>
    <row r="121" spans="1:21" ht="24" customHeight="1">
      <c r="A121" s="152">
        <v>1</v>
      </c>
      <c r="B121" s="153" t="s">
        <v>335</v>
      </c>
      <c r="C121" s="153"/>
      <c r="D121" s="110" t="s">
        <v>295</v>
      </c>
      <c r="E121" s="154">
        <v>2025</v>
      </c>
      <c r="F121" s="153"/>
      <c r="G121" s="111">
        <f t="shared" ref="G121:G126" si="60">H121+J121</f>
        <v>1309</v>
      </c>
      <c r="H121" s="111">
        <v>1190</v>
      </c>
      <c r="I121" s="111"/>
      <c r="J121" s="111">
        <v>119</v>
      </c>
      <c r="K121" s="111"/>
      <c r="L121" s="111"/>
      <c r="M121" s="111">
        <f t="shared" ref="M121:M126" si="61">G121</f>
        <v>1309</v>
      </c>
      <c r="N121" s="111">
        <f t="shared" ref="N121:N126" si="62">H121</f>
        <v>1190</v>
      </c>
      <c r="O121" s="111"/>
      <c r="P121" s="111"/>
      <c r="Q121" s="111">
        <f t="shared" ref="Q121:Q126" si="63">M121</f>
        <v>1309</v>
      </c>
      <c r="R121" s="111">
        <f t="shared" ref="R121:R126" si="64">N121</f>
        <v>1190</v>
      </c>
      <c r="S121" s="111"/>
      <c r="T121" s="111"/>
      <c r="U121" s="153"/>
    </row>
    <row r="122" spans="1:21" ht="43.5" customHeight="1">
      <c r="A122" s="152">
        <v>2</v>
      </c>
      <c r="B122" s="153" t="s">
        <v>328</v>
      </c>
      <c r="C122" s="153"/>
      <c r="D122" s="110" t="s">
        <v>331</v>
      </c>
      <c r="E122" s="154">
        <v>2024</v>
      </c>
      <c r="F122" s="153"/>
      <c r="G122" s="111">
        <f t="shared" si="60"/>
        <v>1309</v>
      </c>
      <c r="H122" s="111">
        <v>1190</v>
      </c>
      <c r="I122" s="111"/>
      <c r="J122" s="111">
        <v>119</v>
      </c>
      <c r="K122" s="111"/>
      <c r="L122" s="111"/>
      <c r="M122" s="111">
        <f t="shared" si="61"/>
        <v>1309</v>
      </c>
      <c r="N122" s="111">
        <f t="shared" si="62"/>
        <v>1190</v>
      </c>
      <c r="O122" s="111"/>
      <c r="P122" s="111"/>
      <c r="Q122" s="111">
        <f t="shared" si="63"/>
        <v>1309</v>
      </c>
      <c r="R122" s="111">
        <f t="shared" si="64"/>
        <v>1190</v>
      </c>
      <c r="S122" s="111"/>
      <c r="T122" s="111"/>
      <c r="U122" s="153"/>
    </row>
    <row r="123" spans="1:21" ht="27.95" customHeight="1">
      <c r="A123" s="152">
        <v>3</v>
      </c>
      <c r="B123" s="153" t="s">
        <v>323</v>
      </c>
      <c r="C123" s="153"/>
      <c r="D123" s="110" t="s">
        <v>295</v>
      </c>
      <c r="E123" s="154">
        <v>2023</v>
      </c>
      <c r="F123" s="153"/>
      <c r="G123" s="111">
        <f t="shared" si="60"/>
        <v>1309</v>
      </c>
      <c r="H123" s="111">
        <v>1190</v>
      </c>
      <c r="I123" s="111"/>
      <c r="J123" s="111">
        <v>119</v>
      </c>
      <c r="K123" s="111"/>
      <c r="L123" s="111"/>
      <c r="M123" s="111">
        <f t="shared" si="61"/>
        <v>1309</v>
      </c>
      <c r="N123" s="111">
        <f t="shared" si="62"/>
        <v>1190</v>
      </c>
      <c r="O123" s="111"/>
      <c r="P123" s="111"/>
      <c r="Q123" s="111">
        <f t="shared" si="63"/>
        <v>1309</v>
      </c>
      <c r="R123" s="111">
        <f t="shared" si="64"/>
        <v>1190</v>
      </c>
      <c r="S123" s="111"/>
      <c r="T123" s="111"/>
      <c r="U123" s="153"/>
    </row>
    <row r="124" spans="1:21" ht="27.95" customHeight="1">
      <c r="A124" s="152">
        <v>4</v>
      </c>
      <c r="B124" s="153" t="s">
        <v>314</v>
      </c>
      <c r="C124" s="153"/>
      <c r="D124" s="110" t="s">
        <v>293</v>
      </c>
      <c r="E124" s="110">
        <v>2022</v>
      </c>
      <c r="F124" s="153"/>
      <c r="G124" s="111">
        <f t="shared" si="60"/>
        <v>1232</v>
      </c>
      <c r="H124" s="111">
        <v>1120</v>
      </c>
      <c r="I124" s="111"/>
      <c r="J124" s="111">
        <v>112</v>
      </c>
      <c r="K124" s="111"/>
      <c r="L124" s="111"/>
      <c r="M124" s="111">
        <f t="shared" si="61"/>
        <v>1232</v>
      </c>
      <c r="N124" s="111">
        <f t="shared" si="62"/>
        <v>1120</v>
      </c>
      <c r="O124" s="111"/>
      <c r="P124" s="111"/>
      <c r="Q124" s="111">
        <f t="shared" si="63"/>
        <v>1232</v>
      </c>
      <c r="R124" s="111">
        <f t="shared" si="64"/>
        <v>1120</v>
      </c>
      <c r="S124" s="111"/>
      <c r="T124" s="111"/>
      <c r="U124" s="153"/>
    </row>
    <row r="125" spans="1:21" ht="27.95" customHeight="1">
      <c r="A125" s="152">
        <v>5</v>
      </c>
      <c r="B125" s="153" t="s">
        <v>307</v>
      </c>
      <c r="C125" s="153"/>
      <c r="D125" s="110" t="s">
        <v>311</v>
      </c>
      <c r="E125" s="154">
        <v>2021</v>
      </c>
      <c r="F125" s="153"/>
      <c r="G125" s="111">
        <f t="shared" si="60"/>
        <v>1232</v>
      </c>
      <c r="H125" s="111">
        <v>1120</v>
      </c>
      <c r="I125" s="111"/>
      <c r="J125" s="111">
        <v>112</v>
      </c>
      <c r="K125" s="111"/>
      <c r="L125" s="111"/>
      <c r="M125" s="111">
        <f t="shared" si="61"/>
        <v>1232</v>
      </c>
      <c r="N125" s="111">
        <f t="shared" si="62"/>
        <v>1120</v>
      </c>
      <c r="O125" s="111"/>
      <c r="P125" s="111"/>
      <c r="Q125" s="111">
        <f t="shared" si="63"/>
        <v>1232</v>
      </c>
      <c r="R125" s="111">
        <f t="shared" si="64"/>
        <v>1120</v>
      </c>
      <c r="S125" s="111"/>
      <c r="T125" s="111"/>
      <c r="U125" s="153"/>
    </row>
    <row r="126" spans="1:21" ht="27.95" customHeight="1">
      <c r="A126" s="152">
        <v>6</v>
      </c>
      <c r="B126" s="153" t="s">
        <v>308</v>
      </c>
      <c r="C126" s="153"/>
      <c r="D126" s="110" t="s">
        <v>311</v>
      </c>
      <c r="E126" s="154">
        <v>2021</v>
      </c>
      <c r="F126" s="153"/>
      <c r="G126" s="111">
        <f t="shared" si="60"/>
        <v>1232</v>
      </c>
      <c r="H126" s="111">
        <v>1120</v>
      </c>
      <c r="I126" s="111"/>
      <c r="J126" s="111">
        <v>112</v>
      </c>
      <c r="K126" s="111"/>
      <c r="L126" s="111"/>
      <c r="M126" s="111">
        <f t="shared" si="61"/>
        <v>1232</v>
      </c>
      <c r="N126" s="111">
        <f t="shared" si="62"/>
        <v>1120</v>
      </c>
      <c r="O126" s="111"/>
      <c r="P126" s="111"/>
      <c r="Q126" s="111">
        <f t="shared" si="63"/>
        <v>1232</v>
      </c>
      <c r="R126" s="111">
        <f t="shared" si="64"/>
        <v>1120</v>
      </c>
      <c r="S126" s="111"/>
      <c r="T126" s="111"/>
      <c r="U126" s="153"/>
    </row>
    <row r="127" spans="1:21" ht="33.75" customHeight="1">
      <c r="A127" s="157" t="s">
        <v>59</v>
      </c>
      <c r="B127" s="149" t="s">
        <v>438</v>
      </c>
      <c r="C127" s="149"/>
      <c r="D127" s="179"/>
      <c r="E127" s="179"/>
      <c r="F127" s="149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>
        <f>S18+S149+S162</f>
        <v>0</v>
      </c>
      <c r="T127" s="156">
        <f>T18+T149+T162</f>
        <v>0</v>
      </c>
      <c r="U127" s="168"/>
    </row>
    <row r="128" spans="1:21" s="181" customFormat="1" ht="26.25" customHeight="1">
      <c r="A128" s="179"/>
      <c r="B128" s="149" t="s">
        <v>339</v>
      </c>
      <c r="C128" s="149"/>
      <c r="D128" s="166"/>
      <c r="E128" s="166"/>
      <c r="F128" s="158"/>
      <c r="G128" s="156"/>
      <c r="H128" s="156"/>
      <c r="I128" s="156"/>
      <c r="J128" s="156"/>
      <c r="K128" s="156">
        <f t="shared" ref="K128:T128" si="65">K129+K131</f>
        <v>0</v>
      </c>
      <c r="L128" s="156">
        <f t="shared" si="65"/>
        <v>0</v>
      </c>
      <c r="M128" s="156">
        <f>M129+M131</f>
        <v>41734</v>
      </c>
      <c r="N128" s="156">
        <f t="shared" si="65"/>
        <v>38788</v>
      </c>
      <c r="O128" s="156">
        <f t="shared" si="65"/>
        <v>0</v>
      </c>
      <c r="P128" s="156">
        <f t="shared" si="65"/>
        <v>0</v>
      </c>
      <c r="Q128" s="156">
        <f t="shared" si="65"/>
        <v>41734</v>
      </c>
      <c r="R128" s="156">
        <f t="shared" si="65"/>
        <v>38788</v>
      </c>
      <c r="S128" s="156">
        <f t="shared" si="65"/>
        <v>0</v>
      </c>
      <c r="T128" s="156">
        <f t="shared" si="65"/>
        <v>0</v>
      </c>
      <c r="U128" s="149"/>
    </row>
    <row r="129" spans="1:21" ht="27.95" customHeight="1">
      <c r="A129" s="157" t="s">
        <v>43</v>
      </c>
      <c r="B129" s="149" t="s">
        <v>60</v>
      </c>
      <c r="C129" s="149"/>
      <c r="D129" s="179"/>
      <c r="E129" s="179"/>
      <c r="F129" s="149"/>
      <c r="G129" s="156"/>
      <c r="H129" s="156"/>
      <c r="I129" s="156"/>
      <c r="J129" s="156"/>
      <c r="K129" s="156">
        <f t="shared" ref="K129:T129" si="66">K130</f>
        <v>0</v>
      </c>
      <c r="L129" s="156">
        <f t="shared" si="66"/>
        <v>0</v>
      </c>
      <c r="M129" s="156">
        <f t="shared" si="66"/>
        <v>5788.6570000000065</v>
      </c>
      <c r="N129" s="156">
        <f t="shared" si="66"/>
        <v>5670.6570000000065</v>
      </c>
      <c r="O129" s="156">
        <f t="shared" si="66"/>
        <v>0</v>
      </c>
      <c r="P129" s="156">
        <f t="shared" si="66"/>
        <v>0</v>
      </c>
      <c r="Q129" s="156">
        <f t="shared" si="66"/>
        <v>5788.6570000000065</v>
      </c>
      <c r="R129" s="156">
        <f t="shared" si="66"/>
        <v>5670.6570000000065</v>
      </c>
      <c r="S129" s="156">
        <f t="shared" si="66"/>
        <v>0</v>
      </c>
      <c r="T129" s="156">
        <f t="shared" si="66"/>
        <v>0</v>
      </c>
      <c r="U129" s="149"/>
    </row>
    <row r="130" spans="1:21" ht="39.75" customHeight="1">
      <c r="A130" s="146">
        <v>1</v>
      </c>
      <c r="B130" s="147" t="s">
        <v>398</v>
      </c>
      <c r="C130" s="153"/>
      <c r="D130" s="154" t="s">
        <v>261</v>
      </c>
      <c r="E130" s="154" t="s">
        <v>368</v>
      </c>
      <c r="F130" s="153"/>
      <c r="G130" s="111">
        <f>H130+J130</f>
        <v>5788.6570000000065</v>
      </c>
      <c r="H130" s="111">
        <v>5670.6570000000065</v>
      </c>
      <c r="I130" s="111">
        <v>118</v>
      </c>
      <c r="J130" s="111">
        <v>118</v>
      </c>
      <c r="K130" s="111"/>
      <c r="L130" s="111"/>
      <c r="M130" s="111">
        <f>G130</f>
        <v>5788.6570000000065</v>
      </c>
      <c r="N130" s="111">
        <f>H130</f>
        <v>5670.6570000000065</v>
      </c>
      <c r="O130" s="111"/>
      <c r="P130" s="111"/>
      <c r="Q130" s="111">
        <f>G130</f>
        <v>5788.6570000000065</v>
      </c>
      <c r="R130" s="111">
        <f>H130</f>
        <v>5670.6570000000065</v>
      </c>
      <c r="S130" s="111"/>
      <c r="T130" s="111"/>
      <c r="U130" s="149"/>
    </row>
    <row r="131" spans="1:21" ht="32.25" customHeight="1">
      <c r="A131" s="157" t="s">
        <v>59</v>
      </c>
      <c r="B131" s="149" t="s">
        <v>438</v>
      </c>
      <c r="C131" s="149"/>
      <c r="D131" s="179"/>
      <c r="E131" s="179"/>
      <c r="F131" s="149"/>
      <c r="G131" s="156"/>
      <c r="H131" s="156"/>
      <c r="I131" s="156"/>
      <c r="J131" s="156"/>
      <c r="K131" s="156">
        <f>K133+K134</f>
        <v>0</v>
      </c>
      <c r="L131" s="156">
        <f>L133+L134</f>
        <v>0</v>
      </c>
      <c r="M131" s="156">
        <f t="shared" ref="M131:P131" si="67">SUM(M132:M134)</f>
        <v>35945.342999999993</v>
      </c>
      <c r="N131" s="156">
        <f t="shared" si="67"/>
        <v>33117.342999999993</v>
      </c>
      <c r="O131" s="156">
        <f t="shared" si="67"/>
        <v>0</v>
      </c>
      <c r="P131" s="156">
        <f t="shared" si="67"/>
        <v>0</v>
      </c>
      <c r="Q131" s="156">
        <f>SUM(Q132:Q134)</f>
        <v>35945.342999999993</v>
      </c>
      <c r="R131" s="156">
        <f>SUM(R132:R134)</f>
        <v>33117.342999999993</v>
      </c>
      <c r="S131" s="156">
        <f>SUM(S132:S134)</f>
        <v>0</v>
      </c>
      <c r="T131" s="156">
        <f>SUM(T132:T134)</f>
        <v>0</v>
      </c>
      <c r="U131" s="149"/>
    </row>
    <row r="132" spans="1:21" ht="39.75" customHeight="1">
      <c r="A132" s="146">
        <v>1</v>
      </c>
      <c r="B132" s="147" t="s">
        <v>390</v>
      </c>
      <c r="C132" s="153"/>
      <c r="D132" s="154" t="s">
        <v>261</v>
      </c>
      <c r="E132" s="154" t="s">
        <v>259</v>
      </c>
      <c r="F132" s="153"/>
      <c r="G132" s="111">
        <f>H132+J132</f>
        <v>7937.3429999999935</v>
      </c>
      <c r="H132" s="111">
        <f>13326-H130</f>
        <v>7655.3429999999935</v>
      </c>
      <c r="I132" s="111">
        <f>933-I130</f>
        <v>815</v>
      </c>
      <c r="J132" s="111">
        <f>400-J130</f>
        <v>282</v>
      </c>
      <c r="K132" s="111"/>
      <c r="L132" s="111"/>
      <c r="M132" s="111">
        <f t="shared" ref="M132:N134" si="68">G132</f>
        <v>7937.3429999999935</v>
      </c>
      <c r="N132" s="111">
        <f t="shared" si="68"/>
        <v>7655.3429999999935</v>
      </c>
      <c r="O132" s="111"/>
      <c r="P132" s="111"/>
      <c r="Q132" s="111">
        <f>G132</f>
        <v>7937.3429999999935</v>
      </c>
      <c r="R132" s="111">
        <f>H132</f>
        <v>7655.3429999999935</v>
      </c>
      <c r="S132" s="111"/>
      <c r="T132" s="111"/>
      <c r="U132" s="154" t="s">
        <v>391</v>
      </c>
    </row>
    <row r="133" spans="1:21" ht="30.75" customHeight="1">
      <c r="A133" s="154">
        <v>2</v>
      </c>
      <c r="B133" s="153" t="s">
        <v>388</v>
      </c>
      <c r="C133" s="153"/>
      <c r="D133" s="154" t="s">
        <v>261</v>
      </c>
      <c r="E133" s="154" t="s">
        <v>259</v>
      </c>
      <c r="F133" s="153"/>
      <c r="G133" s="111">
        <f>H133+I133+J133</f>
        <v>14258</v>
      </c>
      <c r="H133" s="111">
        <v>12962</v>
      </c>
      <c r="I133" s="111">
        <v>907</v>
      </c>
      <c r="J133" s="111">
        <v>389</v>
      </c>
      <c r="K133" s="111"/>
      <c r="L133" s="111"/>
      <c r="M133" s="111">
        <f t="shared" si="68"/>
        <v>14258</v>
      </c>
      <c r="N133" s="111">
        <f t="shared" si="68"/>
        <v>12962</v>
      </c>
      <c r="O133" s="111"/>
      <c r="P133" s="111"/>
      <c r="Q133" s="111">
        <f>M133</f>
        <v>14258</v>
      </c>
      <c r="R133" s="111">
        <f>N133</f>
        <v>12962</v>
      </c>
      <c r="S133" s="111"/>
      <c r="T133" s="111"/>
      <c r="U133" s="153"/>
    </row>
    <row r="134" spans="1:21" ht="30.75" customHeight="1">
      <c r="A134" s="154">
        <v>3</v>
      </c>
      <c r="B134" s="153" t="s">
        <v>389</v>
      </c>
      <c r="C134" s="153"/>
      <c r="D134" s="154" t="s">
        <v>261</v>
      </c>
      <c r="E134" s="154" t="s">
        <v>259</v>
      </c>
      <c r="F134" s="153"/>
      <c r="G134" s="111">
        <f>H134+I134+J134</f>
        <v>13750</v>
      </c>
      <c r="H134" s="111">
        <v>12500</v>
      </c>
      <c r="I134" s="111">
        <v>875</v>
      </c>
      <c r="J134" s="111">
        <v>375</v>
      </c>
      <c r="K134" s="111"/>
      <c r="L134" s="111"/>
      <c r="M134" s="111">
        <f t="shared" si="68"/>
        <v>13750</v>
      </c>
      <c r="N134" s="111">
        <f t="shared" si="68"/>
        <v>12500</v>
      </c>
      <c r="O134" s="111"/>
      <c r="P134" s="111"/>
      <c r="Q134" s="111">
        <f>M134</f>
        <v>13750</v>
      </c>
      <c r="R134" s="111">
        <f>N134</f>
        <v>12500</v>
      </c>
      <c r="S134" s="111"/>
      <c r="T134" s="111"/>
      <c r="U134" s="153"/>
    </row>
  </sheetData>
  <mergeCells count="32">
    <mergeCell ref="A1:U1"/>
    <mergeCell ref="E6:E10"/>
    <mergeCell ref="D6:D10"/>
    <mergeCell ref="C6:C10"/>
    <mergeCell ref="B6:B10"/>
    <mergeCell ref="A6:A10"/>
    <mergeCell ref="U6:U10"/>
    <mergeCell ref="S9:T9"/>
    <mergeCell ref="L7:L10"/>
    <mergeCell ref="K7:K10"/>
    <mergeCell ref="H8:H10"/>
    <mergeCell ref="G8:G10"/>
    <mergeCell ref="F7:F10"/>
    <mergeCell ref="G7:J7"/>
    <mergeCell ref="I8:I10"/>
    <mergeCell ref="J8:J10"/>
    <mergeCell ref="Q7:T7"/>
    <mergeCell ref="M8:M10"/>
    <mergeCell ref="N8:P8"/>
    <mergeCell ref="N9:N10"/>
    <mergeCell ref="O9:P9"/>
    <mergeCell ref="R8:T8"/>
    <mergeCell ref="M7:P7"/>
    <mergeCell ref="Q8:Q10"/>
    <mergeCell ref="R9:R10"/>
    <mergeCell ref="A2:U2"/>
    <mergeCell ref="A4:U4"/>
    <mergeCell ref="A3:U3"/>
    <mergeCell ref="A5:U5"/>
    <mergeCell ref="K6:L6"/>
    <mergeCell ref="F6:J6"/>
    <mergeCell ref="M6:T6"/>
  </mergeCells>
  <pageMargins left="0.59055118110236227" right="0.39370078740157483" top="0.78740157480314965" bottom="0.39370078740157483" header="0.31496062992125984" footer="0.31496062992125984"/>
  <pageSetup paperSize="9" scale="65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13" t="s">
        <v>201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s="14" customFormat="1" ht="18.75">
      <c r="A2" s="214" t="s">
        <v>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44.25" customHeight="1">
      <c r="A3" s="276" t="s">
        <v>257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ht="27" customHeight="1">
      <c r="A4" s="278" t="str">
        <f>'Biểu 07'!A4:U4</f>
        <v>(Kèm theo báo cáo số          /BC-UBND ngày       /12/2019 của Ủy ban nhân dân huyện Ia H'Drai)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26.25" customHeight="1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</row>
    <row r="6" spans="1:19" s="14" customFormat="1" ht="39.75" customHeight="1">
      <c r="A6" s="273" t="s">
        <v>1</v>
      </c>
      <c r="B6" s="273" t="s">
        <v>33</v>
      </c>
      <c r="C6" s="273" t="s">
        <v>34</v>
      </c>
      <c r="D6" s="273" t="s">
        <v>49</v>
      </c>
      <c r="E6" s="273" t="s">
        <v>50</v>
      </c>
      <c r="F6" s="270" t="s">
        <v>35</v>
      </c>
      <c r="G6" s="272"/>
      <c r="H6" s="271"/>
      <c r="I6" s="270" t="s">
        <v>52</v>
      </c>
      <c r="J6" s="271"/>
      <c r="K6" s="270" t="s">
        <v>19</v>
      </c>
      <c r="L6" s="272"/>
      <c r="M6" s="272"/>
      <c r="N6" s="272"/>
      <c r="O6" s="272"/>
      <c r="P6" s="272"/>
      <c r="Q6" s="272"/>
      <c r="R6" s="271"/>
      <c r="S6" s="273" t="s">
        <v>3</v>
      </c>
    </row>
    <row r="7" spans="1:19" s="14" customFormat="1" ht="24.95" customHeight="1">
      <c r="A7" s="274"/>
      <c r="B7" s="274"/>
      <c r="C7" s="274"/>
      <c r="D7" s="274"/>
      <c r="E7" s="274"/>
      <c r="F7" s="273" t="s">
        <v>36</v>
      </c>
      <c r="G7" s="270" t="s">
        <v>37</v>
      </c>
      <c r="H7" s="272"/>
      <c r="I7" s="273" t="s">
        <v>38</v>
      </c>
      <c r="J7" s="273" t="s">
        <v>81</v>
      </c>
      <c r="K7" s="270" t="s">
        <v>53</v>
      </c>
      <c r="L7" s="272"/>
      <c r="M7" s="272"/>
      <c r="N7" s="271"/>
      <c r="O7" s="270" t="s">
        <v>54</v>
      </c>
      <c r="P7" s="272"/>
      <c r="Q7" s="272"/>
      <c r="R7" s="271"/>
      <c r="S7" s="274"/>
    </row>
    <row r="8" spans="1:19" s="14" customFormat="1" ht="24.95" customHeight="1">
      <c r="A8" s="274"/>
      <c r="B8" s="274"/>
      <c r="C8" s="274"/>
      <c r="D8" s="274"/>
      <c r="E8" s="274"/>
      <c r="F8" s="274"/>
      <c r="G8" s="273" t="s">
        <v>38</v>
      </c>
      <c r="H8" s="273" t="s">
        <v>81</v>
      </c>
      <c r="I8" s="274"/>
      <c r="J8" s="274"/>
      <c r="K8" s="273" t="s">
        <v>38</v>
      </c>
      <c r="L8" s="270" t="s">
        <v>82</v>
      </c>
      <c r="M8" s="272"/>
      <c r="N8" s="271"/>
      <c r="O8" s="273" t="s">
        <v>38</v>
      </c>
      <c r="P8" s="270" t="s">
        <v>82</v>
      </c>
      <c r="Q8" s="272"/>
      <c r="R8" s="271"/>
      <c r="S8" s="274"/>
    </row>
    <row r="9" spans="1:19" s="14" customFormat="1" ht="24.9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3" t="s">
        <v>39</v>
      </c>
      <c r="M9" s="270" t="s">
        <v>40</v>
      </c>
      <c r="N9" s="271"/>
      <c r="O9" s="274"/>
      <c r="P9" s="273" t="s">
        <v>39</v>
      </c>
      <c r="Q9" s="270" t="s">
        <v>40</v>
      </c>
      <c r="R9" s="271"/>
      <c r="S9" s="274"/>
    </row>
    <row r="10" spans="1:19" s="14" customFormat="1" ht="64.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108" t="s">
        <v>41</v>
      </c>
      <c r="N10" s="108" t="s">
        <v>256</v>
      </c>
      <c r="O10" s="275"/>
      <c r="P10" s="275"/>
      <c r="Q10" s="108" t="s">
        <v>41</v>
      </c>
      <c r="R10" s="108" t="s">
        <v>56</v>
      </c>
      <c r="S10" s="275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77</v>
      </c>
      <c r="B13" s="19" t="s">
        <v>202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31</v>
      </c>
      <c r="B14" s="15" t="s">
        <v>57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44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45</v>
      </c>
      <c r="B17" s="4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32</v>
      </c>
      <c r="B18" s="15" t="s">
        <v>68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43</v>
      </c>
      <c r="B19" s="18" t="s">
        <v>60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11</v>
      </c>
      <c r="B20" s="11" t="s">
        <v>61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45</v>
      </c>
      <c r="B22" s="4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15</v>
      </c>
      <c r="B23" s="11" t="s">
        <v>62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72</v>
      </c>
      <c r="B24" s="9" t="s">
        <v>71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45</v>
      </c>
      <c r="B26" s="4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73</v>
      </c>
      <c r="B27" s="9" t="s">
        <v>74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45</v>
      </c>
      <c r="B29" s="4" t="s">
        <v>46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48</v>
      </c>
      <c r="B30" s="12" t="s">
        <v>63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75</v>
      </c>
      <c r="B31" s="9" t="s">
        <v>70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45</v>
      </c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76</v>
      </c>
      <c r="B34" s="9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44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45</v>
      </c>
      <c r="B36" s="4" t="s">
        <v>46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59</v>
      </c>
      <c r="B37" s="18" t="s">
        <v>65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45</v>
      </c>
      <c r="B39" s="4" t="s">
        <v>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85</v>
      </c>
      <c r="B40" s="19" t="s">
        <v>203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84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45</v>
      </c>
      <c r="B42" s="92" t="s">
        <v>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18</v>
      </c>
    </row>
    <row r="45" spans="1:19">
      <c r="B45" s="8" t="s">
        <v>66</v>
      </c>
    </row>
    <row r="46" spans="1:19">
      <c r="B46" t="s">
        <v>67</v>
      </c>
    </row>
  </sheetData>
  <mergeCells count="30"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RowHeight="15.75"/>
  <cols>
    <col min="1" max="1" width="5" style="112" customWidth="1"/>
    <col min="2" max="2" width="44.33203125" style="112" customWidth="1"/>
    <col min="3" max="3" width="16" style="112" customWidth="1"/>
    <col min="4" max="4" width="9.33203125" style="112"/>
    <col min="5" max="5" width="9.83203125" style="112" customWidth="1"/>
    <col min="6" max="6" width="16.1640625" style="112" customWidth="1"/>
    <col min="7" max="7" width="11" style="112" customWidth="1"/>
    <col min="8" max="8" width="12.5" style="112" customWidth="1"/>
    <col min="9" max="10" width="7.83203125" style="112" customWidth="1"/>
    <col min="11" max="12" width="10.5" style="112" customWidth="1"/>
    <col min="13" max="14" width="7.83203125" style="112" customWidth="1"/>
    <col min="15" max="15" width="11.5" style="112" customWidth="1"/>
    <col min="16" max="16" width="11.6640625" style="112" customWidth="1"/>
    <col min="17" max="18" width="7.83203125" style="112" customWidth="1"/>
    <col min="19" max="20" width="11.5" style="112" customWidth="1"/>
    <col min="21" max="22" width="12.33203125" style="112" customWidth="1"/>
    <col min="23" max="55" width="7.83203125" style="112" customWidth="1"/>
    <col min="56" max="16384" width="9.33203125" style="112"/>
  </cols>
  <sheetData>
    <row r="1" spans="1:55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1:55">
      <c r="A2" s="210" t="s">
        <v>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55">
      <c r="A3" s="208" t="s">
        <v>138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</row>
    <row r="4" spans="1:55">
      <c r="A4" s="210" t="str">
        <f>'Bieu 01 TH'!A4:AN4</f>
        <v>(Biểu mẫu kèm theo Công văn số              /SKHĐT-TH ngày           tháng       năm 2019 của Sở Kế hoạch và Đầu tư)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</row>
    <row r="5" spans="1:5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</row>
    <row r="6" spans="1:55" ht="105" customHeight="1">
      <c r="A6" s="211" t="s">
        <v>1</v>
      </c>
      <c r="B6" s="211" t="s">
        <v>33</v>
      </c>
      <c r="C6" s="211" t="s">
        <v>134</v>
      </c>
      <c r="D6" s="211" t="s">
        <v>124</v>
      </c>
      <c r="E6" s="211" t="s">
        <v>126</v>
      </c>
      <c r="F6" s="211" t="s">
        <v>133</v>
      </c>
      <c r="G6" s="211"/>
      <c r="H6" s="211"/>
      <c r="I6" s="211" t="s">
        <v>136</v>
      </c>
      <c r="J6" s="211"/>
      <c r="K6" s="211" t="s">
        <v>135</v>
      </c>
      <c r="L6" s="211"/>
      <c r="M6" s="211"/>
      <c r="N6" s="211"/>
      <c r="O6" s="211" t="s">
        <v>40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 t="s">
        <v>137</v>
      </c>
      <c r="AZ6" s="211"/>
      <c r="BA6" s="211"/>
      <c r="BB6" s="211"/>
      <c r="BC6" s="211" t="s">
        <v>3</v>
      </c>
    </row>
    <row r="7" spans="1:55" ht="51.75" customHeight="1">
      <c r="A7" s="211"/>
      <c r="B7" s="211"/>
      <c r="C7" s="211"/>
      <c r="D7" s="211"/>
      <c r="E7" s="211"/>
      <c r="F7" s="211" t="s">
        <v>36</v>
      </c>
      <c r="G7" s="211" t="s">
        <v>37</v>
      </c>
      <c r="H7" s="211"/>
      <c r="I7" s="211" t="s">
        <v>38</v>
      </c>
      <c r="J7" s="211" t="s">
        <v>234</v>
      </c>
      <c r="K7" s="211" t="s">
        <v>38</v>
      </c>
      <c r="L7" s="211" t="s">
        <v>82</v>
      </c>
      <c r="M7" s="211"/>
      <c r="N7" s="211"/>
      <c r="O7" s="211" t="s">
        <v>220</v>
      </c>
      <c r="P7" s="211"/>
      <c r="Q7" s="211"/>
      <c r="R7" s="211"/>
      <c r="S7" s="211"/>
      <c r="T7" s="211"/>
      <c r="U7" s="211" t="s">
        <v>222</v>
      </c>
      <c r="V7" s="211"/>
      <c r="W7" s="211"/>
      <c r="X7" s="211"/>
      <c r="Y7" s="211"/>
      <c r="Z7" s="211"/>
      <c r="AA7" s="211"/>
      <c r="AB7" s="211"/>
      <c r="AC7" s="211"/>
      <c r="AD7" s="211"/>
      <c r="AE7" s="211" t="s">
        <v>223</v>
      </c>
      <c r="AF7" s="211"/>
      <c r="AG7" s="211"/>
      <c r="AH7" s="211"/>
      <c r="AI7" s="211"/>
      <c r="AJ7" s="211"/>
      <c r="AK7" s="211"/>
      <c r="AL7" s="211"/>
      <c r="AM7" s="211"/>
      <c r="AN7" s="211"/>
      <c r="AO7" s="211" t="s">
        <v>230</v>
      </c>
      <c r="AP7" s="211"/>
      <c r="AQ7" s="211"/>
      <c r="AR7" s="211"/>
      <c r="AS7" s="211"/>
      <c r="AT7" s="211"/>
      <c r="AU7" s="211"/>
      <c r="AV7" s="211"/>
      <c r="AW7" s="211"/>
      <c r="AX7" s="211"/>
      <c r="AY7" s="211" t="s">
        <v>38</v>
      </c>
      <c r="AZ7" s="211" t="s">
        <v>82</v>
      </c>
      <c r="BA7" s="211"/>
      <c r="BB7" s="211"/>
      <c r="BC7" s="211"/>
    </row>
    <row r="8" spans="1:55" ht="43.5" customHeight="1">
      <c r="A8" s="211"/>
      <c r="B8" s="211"/>
      <c r="C8" s="211"/>
      <c r="D8" s="211"/>
      <c r="E8" s="211"/>
      <c r="F8" s="211"/>
      <c r="G8" s="211" t="s">
        <v>38</v>
      </c>
      <c r="H8" s="211" t="s">
        <v>82</v>
      </c>
      <c r="I8" s="211"/>
      <c r="J8" s="211"/>
      <c r="K8" s="211"/>
      <c r="L8" s="211" t="s">
        <v>39</v>
      </c>
      <c r="M8" s="211" t="s">
        <v>40</v>
      </c>
      <c r="N8" s="211"/>
      <c r="O8" s="211" t="s">
        <v>219</v>
      </c>
      <c r="P8" s="211"/>
      <c r="Q8" s="211"/>
      <c r="R8" s="211"/>
      <c r="S8" s="211" t="s">
        <v>221</v>
      </c>
      <c r="T8" s="211"/>
      <c r="U8" s="211" t="s">
        <v>219</v>
      </c>
      <c r="V8" s="211"/>
      <c r="W8" s="211"/>
      <c r="X8" s="211"/>
      <c r="Y8" s="211" t="s">
        <v>226</v>
      </c>
      <c r="Z8" s="211"/>
      <c r="AA8" s="211"/>
      <c r="AB8" s="211"/>
      <c r="AC8" s="211"/>
      <c r="AD8" s="211"/>
      <c r="AE8" s="211" t="s">
        <v>219</v>
      </c>
      <c r="AF8" s="211"/>
      <c r="AG8" s="211"/>
      <c r="AH8" s="211"/>
      <c r="AI8" s="211" t="s">
        <v>228</v>
      </c>
      <c r="AJ8" s="211"/>
      <c r="AK8" s="211"/>
      <c r="AL8" s="211"/>
      <c r="AM8" s="211"/>
      <c r="AN8" s="211"/>
      <c r="AO8" s="211" t="s">
        <v>219</v>
      </c>
      <c r="AP8" s="211"/>
      <c r="AQ8" s="211"/>
      <c r="AR8" s="211"/>
      <c r="AS8" s="211" t="s">
        <v>231</v>
      </c>
      <c r="AT8" s="211"/>
      <c r="AU8" s="211"/>
      <c r="AV8" s="211"/>
      <c r="AW8" s="211"/>
      <c r="AX8" s="211"/>
      <c r="AY8" s="211"/>
      <c r="AZ8" s="211" t="s">
        <v>39</v>
      </c>
      <c r="BA8" s="211" t="s">
        <v>40</v>
      </c>
      <c r="BB8" s="211"/>
      <c r="BC8" s="211"/>
    </row>
    <row r="9" spans="1:55" ht="36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 t="s">
        <v>41</v>
      </c>
      <c r="N9" s="211" t="s">
        <v>56</v>
      </c>
      <c r="O9" s="211" t="s">
        <v>38</v>
      </c>
      <c r="P9" s="211" t="s">
        <v>82</v>
      </c>
      <c r="Q9" s="211"/>
      <c r="R9" s="211"/>
      <c r="S9" s="211" t="s">
        <v>38</v>
      </c>
      <c r="T9" s="211" t="s">
        <v>82</v>
      </c>
      <c r="U9" s="211" t="s">
        <v>38</v>
      </c>
      <c r="V9" s="211" t="s">
        <v>82</v>
      </c>
      <c r="W9" s="211"/>
      <c r="X9" s="211"/>
      <c r="Y9" s="211" t="s">
        <v>38</v>
      </c>
      <c r="Z9" s="211" t="s">
        <v>82</v>
      </c>
      <c r="AA9" s="211" t="s">
        <v>40</v>
      </c>
      <c r="AB9" s="211"/>
      <c r="AC9" s="211"/>
      <c r="AD9" s="211"/>
      <c r="AE9" s="211" t="s">
        <v>38</v>
      </c>
      <c r="AF9" s="211" t="s">
        <v>82</v>
      </c>
      <c r="AG9" s="211"/>
      <c r="AH9" s="211"/>
      <c r="AI9" s="211" t="s">
        <v>38</v>
      </c>
      <c r="AJ9" s="211" t="s">
        <v>82</v>
      </c>
      <c r="AK9" s="211" t="s">
        <v>40</v>
      </c>
      <c r="AL9" s="211"/>
      <c r="AM9" s="211"/>
      <c r="AN9" s="211"/>
      <c r="AO9" s="211" t="s">
        <v>38</v>
      </c>
      <c r="AP9" s="211" t="s">
        <v>82</v>
      </c>
      <c r="AQ9" s="211"/>
      <c r="AR9" s="211"/>
      <c r="AS9" s="211" t="s">
        <v>38</v>
      </c>
      <c r="AT9" s="211" t="s">
        <v>82</v>
      </c>
      <c r="AU9" s="211" t="s">
        <v>40</v>
      </c>
      <c r="AV9" s="211"/>
      <c r="AW9" s="211"/>
      <c r="AX9" s="211"/>
      <c r="AY9" s="211"/>
      <c r="AZ9" s="211"/>
      <c r="BA9" s="211" t="s">
        <v>41</v>
      </c>
      <c r="BB9" s="211" t="s">
        <v>56</v>
      </c>
      <c r="BC9" s="211"/>
    </row>
    <row r="10" spans="1:55" ht="73.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 t="s">
        <v>39</v>
      </c>
      <c r="Q10" s="211" t="s">
        <v>40</v>
      </c>
      <c r="R10" s="211"/>
      <c r="S10" s="211"/>
      <c r="T10" s="211"/>
      <c r="U10" s="211"/>
      <c r="V10" s="211" t="s">
        <v>39</v>
      </c>
      <c r="W10" s="211" t="s">
        <v>40</v>
      </c>
      <c r="X10" s="211"/>
      <c r="Y10" s="211"/>
      <c r="Z10" s="211"/>
      <c r="AA10" s="211" t="s">
        <v>227</v>
      </c>
      <c r="AB10" s="211"/>
      <c r="AC10" s="211" t="s">
        <v>224</v>
      </c>
      <c r="AD10" s="211"/>
      <c r="AE10" s="211"/>
      <c r="AF10" s="211" t="s">
        <v>39</v>
      </c>
      <c r="AG10" s="211" t="s">
        <v>40</v>
      </c>
      <c r="AH10" s="211"/>
      <c r="AI10" s="211"/>
      <c r="AJ10" s="211"/>
      <c r="AK10" s="211" t="s">
        <v>229</v>
      </c>
      <c r="AL10" s="211"/>
      <c r="AM10" s="211" t="s">
        <v>225</v>
      </c>
      <c r="AN10" s="211"/>
      <c r="AO10" s="211"/>
      <c r="AP10" s="211" t="s">
        <v>39</v>
      </c>
      <c r="AQ10" s="211" t="s">
        <v>40</v>
      </c>
      <c r="AR10" s="211"/>
      <c r="AS10" s="211"/>
      <c r="AT10" s="211"/>
      <c r="AU10" s="211" t="s">
        <v>232</v>
      </c>
      <c r="AV10" s="211"/>
      <c r="AW10" s="211" t="s">
        <v>233</v>
      </c>
      <c r="AX10" s="211"/>
      <c r="AY10" s="211"/>
      <c r="AZ10" s="211"/>
      <c r="BA10" s="211"/>
      <c r="BB10" s="211"/>
      <c r="BC10" s="211"/>
    </row>
    <row r="11" spans="1:55" ht="64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113" t="s">
        <v>41</v>
      </c>
      <c r="R11" s="113" t="s">
        <v>56</v>
      </c>
      <c r="S11" s="211"/>
      <c r="T11" s="211"/>
      <c r="U11" s="211"/>
      <c r="V11" s="211"/>
      <c r="W11" s="113" t="s">
        <v>41</v>
      </c>
      <c r="X11" s="113" t="s">
        <v>56</v>
      </c>
      <c r="Y11" s="211"/>
      <c r="Z11" s="211"/>
      <c r="AA11" s="113" t="s">
        <v>38</v>
      </c>
      <c r="AB11" s="113" t="s">
        <v>82</v>
      </c>
      <c r="AC11" s="114" t="s">
        <v>38</v>
      </c>
      <c r="AD11" s="113" t="s">
        <v>82</v>
      </c>
      <c r="AE11" s="211"/>
      <c r="AF11" s="211"/>
      <c r="AG11" s="113" t="s">
        <v>41</v>
      </c>
      <c r="AH11" s="113" t="s">
        <v>56</v>
      </c>
      <c r="AI11" s="211"/>
      <c r="AJ11" s="211"/>
      <c r="AK11" s="113" t="s">
        <v>38</v>
      </c>
      <c r="AL11" s="113" t="s">
        <v>82</v>
      </c>
      <c r="AM11" s="113" t="s">
        <v>38</v>
      </c>
      <c r="AN11" s="113" t="s">
        <v>82</v>
      </c>
      <c r="AO11" s="211"/>
      <c r="AP11" s="211"/>
      <c r="AQ11" s="113" t="s">
        <v>41</v>
      </c>
      <c r="AR11" s="113" t="s">
        <v>56</v>
      </c>
      <c r="AS11" s="211"/>
      <c r="AT11" s="211"/>
      <c r="AU11" s="113" t="s">
        <v>38</v>
      </c>
      <c r="AV11" s="113" t="s">
        <v>82</v>
      </c>
      <c r="AW11" s="113" t="s">
        <v>38</v>
      </c>
      <c r="AX11" s="113" t="s">
        <v>82</v>
      </c>
      <c r="AY11" s="211"/>
      <c r="AZ11" s="211"/>
      <c r="BA11" s="211"/>
      <c r="BB11" s="211"/>
      <c r="BC11" s="211"/>
    </row>
    <row r="12" spans="1:55" ht="24.95" customHeight="1">
      <c r="A12" s="113">
        <v>1</v>
      </c>
      <c r="B12" s="113">
        <v>2</v>
      </c>
      <c r="C12" s="113">
        <v>3</v>
      </c>
      <c r="D12" s="113">
        <v>4</v>
      </c>
      <c r="E12" s="113">
        <v>6</v>
      </c>
      <c r="F12" s="113">
        <v>7</v>
      </c>
      <c r="G12" s="113">
        <v>8</v>
      </c>
      <c r="H12" s="113">
        <v>9</v>
      </c>
      <c r="I12" s="113">
        <v>10</v>
      </c>
      <c r="J12" s="113">
        <v>11</v>
      </c>
      <c r="K12" s="113">
        <v>12</v>
      </c>
      <c r="L12" s="113">
        <v>13</v>
      </c>
      <c r="M12" s="113">
        <v>14</v>
      </c>
      <c r="N12" s="113">
        <v>15</v>
      </c>
      <c r="O12" s="113">
        <v>16</v>
      </c>
      <c r="P12" s="113">
        <v>17</v>
      </c>
      <c r="Q12" s="113">
        <v>18</v>
      </c>
      <c r="R12" s="113">
        <v>19</v>
      </c>
      <c r="S12" s="113">
        <v>20</v>
      </c>
      <c r="T12" s="113">
        <v>21</v>
      </c>
      <c r="U12" s="113">
        <v>22</v>
      </c>
      <c r="V12" s="113">
        <v>23</v>
      </c>
      <c r="W12" s="113">
        <v>24</v>
      </c>
      <c r="X12" s="113">
        <v>25</v>
      </c>
      <c r="Y12" s="113">
        <v>26</v>
      </c>
      <c r="Z12" s="113">
        <v>27</v>
      </c>
      <c r="AA12" s="113">
        <v>28</v>
      </c>
      <c r="AB12" s="113">
        <v>29</v>
      </c>
      <c r="AC12" s="113">
        <v>30</v>
      </c>
      <c r="AD12" s="113">
        <v>31</v>
      </c>
      <c r="AE12" s="113">
        <v>32</v>
      </c>
      <c r="AF12" s="113">
        <v>33</v>
      </c>
      <c r="AG12" s="113">
        <v>34</v>
      </c>
      <c r="AH12" s="113">
        <v>35</v>
      </c>
      <c r="AI12" s="113">
        <v>36</v>
      </c>
      <c r="AJ12" s="113">
        <v>37</v>
      </c>
      <c r="AK12" s="113">
        <v>38</v>
      </c>
      <c r="AL12" s="113">
        <v>39</v>
      </c>
      <c r="AM12" s="113">
        <v>40</v>
      </c>
      <c r="AN12" s="113">
        <v>41</v>
      </c>
      <c r="AO12" s="113">
        <v>42</v>
      </c>
      <c r="AP12" s="113">
        <v>43</v>
      </c>
      <c r="AQ12" s="113">
        <v>44</v>
      </c>
      <c r="AR12" s="113">
        <v>45</v>
      </c>
      <c r="AS12" s="113">
        <v>46</v>
      </c>
      <c r="AT12" s="113">
        <v>47</v>
      </c>
      <c r="AU12" s="113">
        <v>48</v>
      </c>
      <c r="AV12" s="113">
        <v>49</v>
      </c>
      <c r="AW12" s="113">
        <v>50</v>
      </c>
      <c r="AX12" s="113">
        <v>51</v>
      </c>
      <c r="AY12" s="113">
        <v>52</v>
      </c>
      <c r="AZ12" s="113">
        <v>53</v>
      </c>
      <c r="BA12" s="113">
        <v>54</v>
      </c>
      <c r="BB12" s="113">
        <v>55</v>
      </c>
      <c r="BC12" s="113">
        <v>56</v>
      </c>
    </row>
    <row r="13" spans="1:55" ht="24.95" customHeight="1">
      <c r="A13" s="113"/>
      <c r="B13" s="113" t="s">
        <v>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1:55" ht="24.95" customHeight="1">
      <c r="A14" s="115" t="s">
        <v>31</v>
      </c>
      <c r="B14" s="116" t="s">
        <v>145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</row>
    <row r="15" spans="1:55" ht="24.95" customHeight="1">
      <c r="A15" s="117"/>
      <c r="B15" s="117" t="s">
        <v>144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</row>
    <row r="16" spans="1:55" ht="30" customHeight="1">
      <c r="A16" s="117"/>
      <c r="B16" s="117" t="s">
        <v>346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</row>
    <row r="17" spans="1:55" ht="52.5" customHeight="1">
      <c r="A17" s="119" t="s">
        <v>22</v>
      </c>
      <c r="B17" s="120" t="s">
        <v>341</v>
      </c>
      <c r="C17" s="114">
        <v>7653237</v>
      </c>
      <c r="D17" s="121" t="s">
        <v>280</v>
      </c>
      <c r="E17" s="122" t="s">
        <v>347</v>
      </c>
      <c r="F17" s="114" t="s">
        <v>349</v>
      </c>
      <c r="G17" s="123">
        <v>1590</v>
      </c>
      <c r="H17" s="123">
        <v>1590</v>
      </c>
      <c r="I17" s="124"/>
      <c r="J17" s="124"/>
      <c r="K17" s="123">
        <v>100</v>
      </c>
      <c r="L17" s="123">
        <v>100</v>
      </c>
      <c r="M17" s="124"/>
      <c r="N17" s="124"/>
      <c r="O17" s="124"/>
      <c r="P17" s="124"/>
      <c r="Q17" s="124"/>
      <c r="R17" s="124"/>
      <c r="S17" s="124"/>
      <c r="T17" s="124"/>
      <c r="U17" s="124">
        <v>100</v>
      </c>
      <c r="V17" s="124">
        <v>100</v>
      </c>
      <c r="W17" s="124"/>
      <c r="X17" s="124"/>
      <c r="Y17" s="124"/>
      <c r="Z17" s="124">
        <v>100</v>
      </c>
      <c r="AA17" s="124">
        <v>100</v>
      </c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14"/>
    </row>
    <row r="18" spans="1:55" ht="38.25" customHeight="1">
      <c r="A18" s="119" t="s">
        <v>22</v>
      </c>
      <c r="B18" s="120" t="s">
        <v>342</v>
      </c>
      <c r="C18" s="125">
        <v>7621054</v>
      </c>
      <c r="D18" s="121" t="s">
        <v>280</v>
      </c>
      <c r="E18" s="121" t="s">
        <v>347</v>
      </c>
      <c r="F18" s="126" t="s">
        <v>351</v>
      </c>
      <c r="G18" s="123">
        <v>2293.4404039999999</v>
      </c>
      <c r="H18" s="123">
        <v>2293.4404039999999</v>
      </c>
      <c r="I18" s="124"/>
      <c r="J18" s="124"/>
      <c r="K18" s="123">
        <v>100</v>
      </c>
      <c r="L18" s="123">
        <v>100</v>
      </c>
      <c r="M18" s="124"/>
      <c r="N18" s="124"/>
      <c r="O18" s="124"/>
      <c r="P18" s="124"/>
      <c r="Q18" s="124"/>
      <c r="R18" s="124"/>
      <c r="S18" s="124"/>
      <c r="T18" s="124"/>
      <c r="U18" s="124">
        <v>100</v>
      </c>
      <c r="V18" s="124">
        <v>100</v>
      </c>
      <c r="W18" s="124"/>
      <c r="X18" s="124"/>
      <c r="Y18" s="124"/>
      <c r="Z18" s="124">
        <v>100</v>
      </c>
      <c r="AA18" s="124">
        <v>100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14"/>
    </row>
    <row r="19" spans="1:55" ht="45.75" customHeight="1">
      <c r="A19" s="119" t="s">
        <v>22</v>
      </c>
      <c r="B19" s="120" t="s">
        <v>343</v>
      </c>
      <c r="C19" s="121"/>
      <c r="D19" s="121"/>
      <c r="E19" s="121" t="s">
        <v>348</v>
      </c>
      <c r="F19" s="126" t="s">
        <v>352</v>
      </c>
      <c r="G19" s="127">
        <v>1455.2619999999999</v>
      </c>
      <c r="H19" s="127">
        <v>1455.2619999999999</v>
      </c>
      <c r="I19" s="127"/>
      <c r="J19" s="127"/>
      <c r="K19" s="127">
        <v>120</v>
      </c>
      <c r="L19" s="127">
        <v>120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>
        <v>120</v>
      </c>
      <c r="AP19" s="124">
        <v>120</v>
      </c>
      <c r="AQ19" s="124"/>
      <c r="AR19" s="124"/>
      <c r="AS19" s="124">
        <v>120</v>
      </c>
      <c r="AT19" s="124">
        <v>120</v>
      </c>
      <c r="AU19" s="124"/>
      <c r="AV19" s="124"/>
      <c r="AW19" s="124"/>
      <c r="AX19" s="124"/>
      <c r="AY19" s="124"/>
      <c r="AZ19" s="124"/>
      <c r="BA19" s="124"/>
      <c r="BB19" s="124"/>
      <c r="BC19" s="114"/>
    </row>
    <row r="20" spans="1:55" ht="34.5" customHeight="1">
      <c r="A20" s="119" t="s">
        <v>22</v>
      </c>
      <c r="B20" s="120" t="s">
        <v>344</v>
      </c>
      <c r="C20" s="121">
        <v>7708106</v>
      </c>
      <c r="D20" s="121" t="s">
        <v>280</v>
      </c>
      <c r="E20" s="121" t="s">
        <v>347</v>
      </c>
      <c r="F20" s="121" t="s">
        <v>353</v>
      </c>
      <c r="G20" s="128">
        <v>4453.4960000000001</v>
      </c>
      <c r="H20" s="128">
        <v>4453.4960000000001</v>
      </c>
      <c r="I20" s="124"/>
      <c r="J20" s="124"/>
      <c r="K20" s="124">
        <v>150</v>
      </c>
      <c r="L20" s="124">
        <v>150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>
        <v>150</v>
      </c>
      <c r="AF20" s="124">
        <v>150</v>
      </c>
      <c r="AG20" s="124"/>
      <c r="AH20" s="124"/>
      <c r="AI20" s="124">
        <v>150</v>
      </c>
      <c r="AJ20" s="124">
        <v>150</v>
      </c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14"/>
    </row>
    <row r="21" spans="1:55" ht="45" customHeight="1">
      <c r="A21" s="119" t="s">
        <v>22</v>
      </c>
      <c r="B21" s="120" t="s">
        <v>345</v>
      </c>
      <c r="C21" s="121">
        <v>7658758</v>
      </c>
      <c r="D21" s="121" t="s">
        <v>280</v>
      </c>
      <c r="E21" s="121" t="s">
        <v>347</v>
      </c>
      <c r="F21" s="121" t="s">
        <v>354</v>
      </c>
      <c r="G21" s="128">
        <v>5530</v>
      </c>
      <c r="H21" s="128">
        <v>5530</v>
      </c>
      <c r="I21" s="124"/>
      <c r="J21" s="124"/>
      <c r="K21" s="124">
        <v>150</v>
      </c>
      <c r="L21" s="124">
        <v>150</v>
      </c>
      <c r="M21" s="124"/>
      <c r="N21" s="124"/>
      <c r="O21" s="124"/>
      <c r="P21" s="124"/>
      <c r="Q21" s="124"/>
      <c r="R21" s="124"/>
      <c r="S21" s="124"/>
      <c r="T21" s="124"/>
      <c r="U21" s="124">
        <v>150</v>
      </c>
      <c r="V21" s="124">
        <v>150</v>
      </c>
      <c r="W21" s="124"/>
      <c r="X21" s="124"/>
      <c r="Y21" s="124"/>
      <c r="Z21" s="124">
        <v>150</v>
      </c>
      <c r="AA21" s="124">
        <v>150</v>
      </c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14"/>
    </row>
    <row r="22" spans="1:55" ht="45" customHeight="1">
      <c r="A22" s="119"/>
      <c r="B22" s="120"/>
      <c r="C22" s="121"/>
      <c r="D22" s="121"/>
      <c r="E22" s="121"/>
      <c r="F22" s="121"/>
      <c r="G22" s="128"/>
      <c r="H22" s="128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14"/>
    </row>
    <row r="23" spans="1:55" ht="45" customHeight="1">
      <c r="A23" s="119"/>
      <c r="B23" s="120"/>
      <c r="C23" s="121"/>
      <c r="D23" s="121"/>
      <c r="E23" s="121"/>
      <c r="F23" s="121"/>
      <c r="G23" s="128"/>
      <c r="H23" s="128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14"/>
    </row>
    <row r="24" spans="1:55" ht="45" customHeight="1">
      <c r="A24" s="119"/>
      <c r="B24" s="120"/>
      <c r="C24" s="121"/>
      <c r="D24" s="121"/>
      <c r="E24" s="121"/>
      <c r="F24" s="121"/>
      <c r="G24" s="128"/>
      <c r="H24" s="128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14"/>
    </row>
    <row r="25" spans="1:55" ht="45" customHeight="1">
      <c r="A25" s="119"/>
      <c r="B25" s="120"/>
      <c r="C25" s="121"/>
      <c r="D25" s="121"/>
      <c r="E25" s="121"/>
      <c r="F25" s="121"/>
      <c r="G25" s="128"/>
      <c r="H25" s="128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14"/>
    </row>
    <row r="26" spans="1:55" ht="45" customHeight="1">
      <c r="A26" s="119"/>
      <c r="B26" s="120"/>
      <c r="C26" s="121"/>
      <c r="D26" s="121"/>
      <c r="E26" s="121"/>
      <c r="F26" s="121"/>
      <c r="G26" s="128"/>
      <c r="H26" s="128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14"/>
    </row>
    <row r="27" spans="1:55" ht="45" customHeight="1">
      <c r="A27" s="119"/>
      <c r="B27" s="120"/>
      <c r="C27" s="121"/>
      <c r="D27" s="121"/>
      <c r="E27" s="121"/>
      <c r="F27" s="121"/>
      <c r="G27" s="128"/>
      <c r="H27" s="128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14"/>
    </row>
    <row r="28" spans="1:55" ht="45" customHeight="1">
      <c r="A28" s="119"/>
      <c r="B28" s="120"/>
      <c r="C28" s="121"/>
      <c r="D28" s="121"/>
      <c r="E28" s="121"/>
      <c r="F28" s="121"/>
      <c r="G28" s="128"/>
      <c r="H28" s="128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14"/>
    </row>
    <row r="29" spans="1:55" ht="45" customHeight="1">
      <c r="A29" s="119"/>
      <c r="B29" s="120"/>
      <c r="C29" s="121"/>
      <c r="D29" s="121"/>
      <c r="E29" s="121"/>
      <c r="F29" s="121"/>
      <c r="G29" s="128"/>
      <c r="H29" s="12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14"/>
    </row>
    <row r="30" spans="1:55" ht="45" customHeight="1">
      <c r="A30" s="119"/>
      <c r="B30" s="120"/>
      <c r="C30" s="121"/>
      <c r="D30" s="121"/>
      <c r="E30" s="121"/>
      <c r="F30" s="121"/>
      <c r="G30" s="128"/>
      <c r="H30" s="128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14"/>
    </row>
    <row r="31" spans="1:55" ht="45" customHeight="1">
      <c r="A31" s="119"/>
      <c r="B31" s="120"/>
      <c r="C31" s="121"/>
      <c r="D31" s="121"/>
      <c r="E31" s="121"/>
      <c r="F31" s="121"/>
      <c r="G31" s="128"/>
      <c r="H31" s="128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14"/>
    </row>
    <row r="32" spans="1:55" ht="45" customHeight="1">
      <c r="A32" s="119"/>
      <c r="B32" s="120"/>
      <c r="C32" s="121"/>
      <c r="D32" s="121"/>
      <c r="E32" s="121"/>
      <c r="F32" s="121"/>
      <c r="G32" s="128"/>
      <c r="H32" s="128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14"/>
    </row>
    <row r="33" spans="1:55" ht="45" customHeight="1">
      <c r="A33" s="119"/>
      <c r="B33" s="120"/>
      <c r="C33" s="121"/>
      <c r="D33" s="121"/>
      <c r="E33" s="121"/>
      <c r="F33" s="121"/>
      <c r="G33" s="128"/>
      <c r="H33" s="128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14"/>
    </row>
    <row r="34" spans="1:55" ht="45" customHeight="1">
      <c r="A34" s="119"/>
      <c r="B34" s="120"/>
      <c r="C34" s="121"/>
      <c r="D34" s="121"/>
      <c r="E34" s="121"/>
      <c r="F34" s="121"/>
      <c r="G34" s="128"/>
      <c r="H34" s="128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14"/>
    </row>
    <row r="35" spans="1:55" ht="45" customHeight="1">
      <c r="A35" s="119"/>
      <c r="B35" s="120"/>
      <c r="C35" s="121"/>
      <c r="D35" s="121"/>
      <c r="E35" s="121"/>
      <c r="F35" s="121"/>
      <c r="G35" s="128"/>
      <c r="H35" s="128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14"/>
    </row>
    <row r="36" spans="1:55" ht="45" customHeight="1">
      <c r="A36" s="119"/>
      <c r="B36" s="120"/>
      <c r="C36" s="121"/>
      <c r="D36" s="121"/>
      <c r="E36" s="121"/>
      <c r="F36" s="121"/>
      <c r="G36" s="128"/>
      <c r="H36" s="128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14"/>
    </row>
    <row r="37" spans="1:55" ht="45" customHeight="1">
      <c r="A37" s="119"/>
      <c r="B37" s="120"/>
      <c r="C37" s="121"/>
      <c r="D37" s="121"/>
      <c r="E37" s="121"/>
      <c r="F37" s="121"/>
      <c r="G37" s="128"/>
      <c r="H37" s="128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14"/>
    </row>
    <row r="38" spans="1:55" ht="45" customHeight="1">
      <c r="A38" s="119"/>
      <c r="B38" s="120"/>
      <c r="C38" s="121"/>
      <c r="D38" s="121"/>
      <c r="E38" s="121"/>
      <c r="F38" s="121"/>
      <c r="G38" s="128"/>
      <c r="H38" s="128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14"/>
    </row>
    <row r="39" spans="1:55" ht="45" customHeight="1">
      <c r="A39" s="119"/>
      <c r="B39" s="120"/>
      <c r="C39" s="121"/>
      <c r="D39" s="121"/>
      <c r="E39" s="121"/>
      <c r="F39" s="121"/>
      <c r="G39" s="128"/>
      <c r="H39" s="128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14"/>
    </row>
    <row r="40" spans="1:55" ht="45" customHeight="1">
      <c r="A40" s="119"/>
      <c r="B40" s="120"/>
      <c r="C40" s="121"/>
      <c r="D40" s="121"/>
      <c r="E40" s="121"/>
      <c r="F40" s="121"/>
      <c r="G40" s="128"/>
      <c r="H40" s="128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14"/>
    </row>
    <row r="41" spans="1:55" ht="45" customHeight="1">
      <c r="A41" s="119"/>
      <c r="B41" s="120"/>
      <c r="C41" s="121"/>
      <c r="D41" s="121"/>
      <c r="E41" s="121"/>
      <c r="F41" s="121"/>
      <c r="G41" s="128"/>
      <c r="H41" s="128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14"/>
    </row>
    <row r="42" spans="1:55" ht="45" customHeight="1">
      <c r="A42" s="119"/>
      <c r="B42" s="120"/>
      <c r="C42" s="121"/>
      <c r="D42" s="121"/>
      <c r="E42" s="121"/>
      <c r="F42" s="121"/>
      <c r="G42" s="128"/>
      <c r="H42" s="128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14"/>
    </row>
    <row r="43" spans="1:55" ht="45" customHeight="1">
      <c r="A43" s="119"/>
      <c r="B43" s="120"/>
      <c r="C43" s="121"/>
      <c r="D43" s="121"/>
      <c r="E43" s="121"/>
      <c r="F43" s="121"/>
      <c r="G43" s="128"/>
      <c r="H43" s="128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14"/>
    </row>
    <row r="44" spans="1:55" ht="45" customHeight="1">
      <c r="A44" s="119"/>
      <c r="B44" s="120"/>
      <c r="C44" s="121"/>
      <c r="D44" s="121"/>
      <c r="E44" s="121"/>
      <c r="F44" s="121"/>
      <c r="G44" s="128"/>
      <c r="H44" s="128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14"/>
    </row>
    <row r="45" spans="1:55" ht="45" customHeight="1">
      <c r="A45" s="119"/>
      <c r="B45" s="120"/>
      <c r="C45" s="121"/>
      <c r="D45" s="121"/>
      <c r="E45" s="121"/>
      <c r="F45" s="121"/>
      <c r="G45" s="128"/>
      <c r="H45" s="128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14"/>
    </row>
    <row r="46" spans="1:55" ht="45" customHeight="1">
      <c r="A46" s="119"/>
      <c r="B46" s="120"/>
      <c r="C46" s="121"/>
      <c r="D46" s="121"/>
      <c r="E46" s="121"/>
      <c r="F46" s="121"/>
      <c r="G46" s="128"/>
      <c r="H46" s="128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14"/>
    </row>
    <row r="47" spans="1:55" ht="45" customHeight="1">
      <c r="A47" s="119"/>
      <c r="B47" s="120"/>
      <c r="C47" s="121"/>
      <c r="D47" s="121"/>
      <c r="E47" s="121"/>
      <c r="F47" s="121"/>
      <c r="G47" s="128"/>
      <c r="H47" s="128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14"/>
    </row>
    <row r="48" spans="1:55" ht="45" customHeight="1">
      <c r="A48" s="119"/>
      <c r="B48" s="120"/>
      <c r="C48" s="121"/>
      <c r="D48" s="121"/>
      <c r="E48" s="121"/>
      <c r="F48" s="121"/>
      <c r="G48" s="128"/>
      <c r="H48" s="128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14"/>
    </row>
    <row r="49" spans="1:55" ht="48.75" customHeight="1">
      <c r="A49" s="119"/>
      <c r="B49" s="120"/>
      <c r="C49" s="121"/>
      <c r="D49" s="121"/>
      <c r="E49" s="121"/>
      <c r="F49" s="121"/>
      <c r="G49" s="128"/>
      <c r="H49" s="128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14"/>
    </row>
    <row r="50" spans="1:55" ht="48.75" customHeight="1">
      <c r="A50" s="119"/>
      <c r="B50" s="120"/>
      <c r="C50" s="121"/>
      <c r="D50" s="121"/>
      <c r="E50" s="121"/>
      <c r="F50" s="121"/>
      <c r="G50" s="128"/>
      <c r="H50" s="128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14"/>
    </row>
    <row r="51" spans="1:55" ht="48.75" customHeight="1">
      <c r="A51" s="119"/>
      <c r="B51" s="120"/>
      <c r="C51" s="121"/>
      <c r="D51" s="121"/>
      <c r="E51" s="121"/>
      <c r="F51" s="121"/>
      <c r="G51" s="128"/>
      <c r="H51" s="128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14"/>
    </row>
    <row r="52" spans="1:55" ht="48.75" customHeight="1">
      <c r="A52" s="119"/>
      <c r="B52" s="120"/>
      <c r="C52" s="121"/>
      <c r="D52" s="121"/>
      <c r="E52" s="121"/>
      <c r="F52" s="121"/>
      <c r="G52" s="128"/>
      <c r="H52" s="128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14"/>
    </row>
    <row r="53" spans="1:55" ht="48.75" customHeight="1">
      <c r="A53" s="119"/>
      <c r="B53" s="120"/>
      <c r="C53" s="121"/>
      <c r="D53" s="121"/>
      <c r="E53" s="121"/>
      <c r="F53" s="121"/>
      <c r="G53" s="128"/>
      <c r="H53" s="128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14"/>
    </row>
    <row r="54" spans="1:55" ht="48.75" customHeight="1">
      <c r="A54" s="119"/>
      <c r="B54" s="120"/>
      <c r="C54" s="121"/>
      <c r="D54" s="121"/>
      <c r="E54" s="121"/>
      <c r="F54" s="121"/>
      <c r="G54" s="128"/>
      <c r="H54" s="128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14"/>
    </row>
    <row r="55" spans="1:55" ht="48.75" customHeight="1">
      <c r="A55" s="119"/>
      <c r="B55" s="120"/>
      <c r="C55" s="121"/>
      <c r="D55" s="121"/>
      <c r="E55" s="121"/>
      <c r="F55" s="121"/>
      <c r="G55" s="128"/>
      <c r="H55" s="128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14"/>
    </row>
    <row r="56" spans="1:55" ht="48.75" customHeight="1">
      <c r="A56" s="119"/>
      <c r="B56" s="120"/>
      <c r="C56" s="121"/>
      <c r="D56" s="121"/>
      <c r="E56" s="121"/>
      <c r="F56" s="121"/>
      <c r="G56" s="128"/>
      <c r="H56" s="128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14"/>
    </row>
    <row r="57" spans="1:55" ht="48.75" customHeight="1">
      <c r="A57" s="119"/>
      <c r="B57" s="120"/>
      <c r="C57" s="121"/>
      <c r="D57" s="121"/>
      <c r="E57" s="121"/>
      <c r="F57" s="121"/>
      <c r="G57" s="128"/>
      <c r="H57" s="128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14"/>
    </row>
    <row r="58" spans="1:55" ht="24.95" customHeight="1">
      <c r="A58" s="117"/>
      <c r="B58" s="117"/>
      <c r="C58" s="118"/>
      <c r="D58" s="118"/>
      <c r="E58" s="118"/>
      <c r="F58" s="118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18"/>
    </row>
    <row r="59" spans="1:55" ht="24.95" customHeight="1">
      <c r="A59" s="117"/>
      <c r="B59" s="117"/>
      <c r="C59" s="118"/>
      <c r="D59" s="118"/>
      <c r="E59" s="118"/>
      <c r="F59" s="118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18"/>
    </row>
    <row r="60" spans="1:55" ht="24.95" customHeight="1">
      <c r="A60" s="117"/>
      <c r="B60" s="117"/>
      <c r="C60" s="118"/>
      <c r="D60" s="118"/>
      <c r="E60" s="118"/>
      <c r="F60" s="118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18"/>
    </row>
    <row r="61" spans="1:55" ht="24.95" customHeight="1">
      <c r="A61" s="117"/>
      <c r="B61" s="117"/>
      <c r="C61" s="118"/>
      <c r="D61" s="118"/>
      <c r="E61" s="118"/>
      <c r="F61" s="118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8"/>
    </row>
    <row r="62" spans="1:55" ht="24.95" customHeight="1">
      <c r="A62" s="117"/>
      <c r="B62" s="117"/>
      <c r="C62" s="118"/>
      <c r="D62" s="118"/>
      <c r="E62" s="118"/>
      <c r="F62" s="11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18"/>
    </row>
    <row r="63" spans="1:55" ht="24.95" customHeight="1">
      <c r="A63" s="117"/>
      <c r="B63" s="117"/>
      <c r="C63" s="118"/>
      <c r="D63" s="118"/>
      <c r="E63" s="118"/>
      <c r="F63" s="118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18"/>
    </row>
    <row r="64" spans="1:55" ht="24.95" customHeight="1">
      <c r="A64" s="117"/>
      <c r="B64" s="117"/>
      <c r="C64" s="118"/>
      <c r="D64" s="118"/>
      <c r="E64" s="118"/>
      <c r="F64" s="118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18"/>
    </row>
    <row r="65" spans="1:55" ht="24.95" customHeight="1">
      <c r="A65" s="117"/>
      <c r="B65" s="117"/>
      <c r="C65" s="118"/>
      <c r="D65" s="118"/>
      <c r="E65" s="118"/>
      <c r="F65" s="118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18"/>
    </row>
    <row r="66" spans="1:55" ht="24.95" customHeight="1">
      <c r="A66" s="117"/>
      <c r="B66" s="117"/>
      <c r="C66" s="118"/>
      <c r="D66" s="118"/>
      <c r="E66" s="118"/>
      <c r="F66" s="118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18"/>
    </row>
    <row r="67" spans="1:55" ht="24.95" customHeight="1">
      <c r="A67" s="113" t="s">
        <v>43</v>
      </c>
      <c r="B67" s="114" t="s">
        <v>44</v>
      </c>
      <c r="C67" s="114"/>
      <c r="D67" s="114"/>
      <c r="E67" s="114"/>
      <c r="F67" s="11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14"/>
    </row>
    <row r="68" spans="1:55" ht="24.95" customHeight="1">
      <c r="A68" s="113" t="s">
        <v>45</v>
      </c>
      <c r="B68" s="114" t="s">
        <v>46</v>
      </c>
      <c r="C68" s="114"/>
      <c r="D68" s="114"/>
      <c r="E68" s="114"/>
      <c r="F68" s="11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14"/>
    </row>
    <row r="69" spans="1:55" ht="24.95" customHeight="1">
      <c r="A69" s="117"/>
      <c r="B69" s="117" t="s">
        <v>58</v>
      </c>
      <c r="C69" s="118"/>
      <c r="D69" s="118"/>
      <c r="E69" s="118"/>
      <c r="F69" s="118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18"/>
    </row>
    <row r="70" spans="1:55" ht="43.5" customHeight="1">
      <c r="A70" s="117" t="s">
        <v>42</v>
      </c>
      <c r="B70" s="118" t="s">
        <v>143</v>
      </c>
      <c r="C70" s="118"/>
      <c r="D70" s="118"/>
      <c r="E70" s="118"/>
      <c r="F70" s="118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18"/>
    </row>
    <row r="71" spans="1:55" ht="45" customHeight="1">
      <c r="A71" s="117" t="s">
        <v>99</v>
      </c>
      <c r="B71" s="118" t="s">
        <v>139</v>
      </c>
      <c r="C71" s="118"/>
      <c r="D71" s="118"/>
      <c r="E71" s="118"/>
      <c r="F71" s="118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18"/>
    </row>
    <row r="72" spans="1:55" ht="78.75" customHeight="1">
      <c r="A72" s="117" t="s">
        <v>101</v>
      </c>
      <c r="B72" s="118" t="s">
        <v>140</v>
      </c>
      <c r="C72" s="118"/>
      <c r="D72" s="118"/>
      <c r="E72" s="118"/>
      <c r="F72" s="118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18"/>
    </row>
    <row r="73" spans="1:55" ht="51" customHeight="1">
      <c r="A73" s="117"/>
      <c r="B73" s="117" t="s">
        <v>346</v>
      </c>
      <c r="C73" s="118"/>
      <c r="D73" s="118"/>
      <c r="E73" s="118"/>
      <c r="F73" s="118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18"/>
    </row>
    <row r="74" spans="1:55" s="142" customFormat="1" ht="80.25" customHeight="1">
      <c r="A74" s="119" t="s">
        <v>22</v>
      </c>
      <c r="B74" s="120" t="s">
        <v>355</v>
      </c>
      <c r="C74" s="125">
        <v>7557331</v>
      </c>
      <c r="D74" s="121" t="s">
        <v>280</v>
      </c>
      <c r="E74" s="121" t="s">
        <v>366</v>
      </c>
      <c r="F74" s="121" t="s">
        <v>369</v>
      </c>
      <c r="G74" s="122">
        <v>5158.7209999999995</v>
      </c>
      <c r="H74" s="122">
        <v>5158.7209999999995</v>
      </c>
      <c r="I74" s="138"/>
      <c r="J74" s="138"/>
      <c r="K74" s="122">
        <f>L74</f>
        <v>4379</v>
      </c>
      <c r="L74" s="122">
        <v>4379</v>
      </c>
      <c r="M74" s="138"/>
      <c r="N74" s="138"/>
      <c r="O74" s="139">
        <v>3692</v>
      </c>
      <c r="P74" s="139">
        <v>3692</v>
      </c>
      <c r="Q74" s="138"/>
      <c r="R74" s="138"/>
      <c r="S74" s="140">
        <f>P74</f>
        <v>3692</v>
      </c>
      <c r="T74" s="140">
        <f>S74-0.0007</f>
        <v>3691.9992999999999</v>
      </c>
      <c r="U74" s="140">
        <v>1467</v>
      </c>
      <c r="V74" s="140">
        <v>1467</v>
      </c>
      <c r="W74" s="138"/>
      <c r="X74" s="138"/>
      <c r="Y74" s="138">
        <f>Z74</f>
        <v>631.96299999999997</v>
      </c>
      <c r="Z74" s="138">
        <v>631.96299999999997</v>
      </c>
      <c r="AA74" s="138">
        <f>Z74</f>
        <v>631.96299999999997</v>
      </c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41"/>
    </row>
    <row r="75" spans="1:55" s="142" customFormat="1" ht="50.25" customHeight="1">
      <c r="A75" s="119" t="s">
        <v>22</v>
      </c>
      <c r="B75" s="120" t="s">
        <v>356</v>
      </c>
      <c r="C75" s="143">
        <v>7569889</v>
      </c>
      <c r="D75" s="121" t="s">
        <v>261</v>
      </c>
      <c r="E75" s="121" t="s">
        <v>367</v>
      </c>
      <c r="F75" s="121" t="s">
        <v>370</v>
      </c>
      <c r="G75" s="122">
        <v>886.5</v>
      </c>
      <c r="H75" s="122">
        <v>886.5</v>
      </c>
      <c r="I75" s="138"/>
      <c r="J75" s="138"/>
      <c r="K75" s="122">
        <f t="shared" ref="K75:K87" si="0">L75</f>
        <v>587</v>
      </c>
      <c r="L75" s="122">
        <v>587</v>
      </c>
      <c r="M75" s="138"/>
      <c r="N75" s="138"/>
      <c r="O75" s="138">
        <v>578</v>
      </c>
      <c r="P75" s="138">
        <v>578</v>
      </c>
      <c r="Q75" s="138"/>
      <c r="R75" s="138"/>
      <c r="S75" s="138">
        <v>578</v>
      </c>
      <c r="T75" s="138">
        <v>578</v>
      </c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41"/>
    </row>
    <row r="76" spans="1:55" s="142" customFormat="1" ht="98.25" customHeight="1">
      <c r="A76" s="119" t="s">
        <v>22</v>
      </c>
      <c r="B76" s="120" t="s">
        <v>357</v>
      </c>
      <c r="C76" s="143">
        <v>7569891</v>
      </c>
      <c r="D76" s="121" t="s">
        <v>261</v>
      </c>
      <c r="E76" s="121">
        <v>2016</v>
      </c>
      <c r="F76" s="121" t="s">
        <v>371</v>
      </c>
      <c r="G76" s="122">
        <v>921.3</v>
      </c>
      <c r="H76" s="122">
        <v>921.3</v>
      </c>
      <c r="I76" s="138"/>
      <c r="J76" s="138"/>
      <c r="K76" s="122">
        <f t="shared" si="0"/>
        <v>921</v>
      </c>
      <c r="L76" s="122">
        <v>921</v>
      </c>
      <c r="M76" s="138"/>
      <c r="N76" s="138"/>
      <c r="O76" s="138">
        <v>921</v>
      </c>
      <c r="P76" s="138">
        <v>921</v>
      </c>
      <c r="Q76" s="138"/>
      <c r="R76" s="138"/>
      <c r="S76" s="138">
        <v>921</v>
      </c>
      <c r="T76" s="138">
        <v>921</v>
      </c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41"/>
    </row>
    <row r="77" spans="1:55" s="142" customFormat="1" ht="93.75" customHeight="1">
      <c r="A77" s="121" t="s">
        <v>22</v>
      </c>
      <c r="B77" s="120" t="s">
        <v>358</v>
      </c>
      <c r="C77" s="143">
        <v>7576884</v>
      </c>
      <c r="D77" s="121" t="s">
        <v>280</v>
      </c>
      <c r="E77" s="121" t="s">
        <v>366</v>
      </c>
      <c r="F77" s="121" t="s">
        <v>372</v>
      </c>
      <c r="G77" s="122">
        <v>3632.2983450000002</v>
      </c>
      <c r="H77" s="122">
        <v>3632.2983450000002</v>
      </c>
      <c r="I77" s="138"/>
      <c r="J77" s="138"/>
      <c r="K77" s="122">
        <f t="shared" si="0"/>
        <v>841</v>
      </c>
      <c r="L77" s="122">
        <v>841</v>
      </c>
      <c r="M77" s="138"/>
      <c r="N77" s="138"/>
      <c r="O77" s="138">
        <v>1432</v>
      </c>
      <c r="P77" s="138">
        <v>1432</v>
      </c>
      <c r="Q77" s="138"/>
      <c r="R77" s="138"/>
      <c r="S77" s="138">
        <v>760</v>
      </c>
      <c r="T77" s="138">
        <v>760</v>
      </c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41"/>
    </row>
    <row r="78" spans="1:55" s="142" customFormat="1" ht="63.75" customHeight="1">
      <c r="A78" s="121" t="s">
        <v>22</v>
      </c>
      <c r="B78" s="120" t="s">
        <v>359</v>
      </c>
      <c r="C78" s="143">
        <v>7612160</v>
      </c>
      <c r="D78" s="121" t="s">
        <v>280</v>
      </c>
      <c r="E78" s="121" t="s">
        <v>350</v>
      </c>
      <c r="F78" s="121" t="s">
        <v>373</v>
      </c>
      <c r="G78" s="122">
        <v>4015.3139999999999</v>
      </c>
      <c r="H78" s="122">
        <v>4015.3139999999999</v>
      </c>
      <c r="I78" s="138"/>
      <c r="J78" s="138"/>
      <c r="K78" s="122">
        <f t="shared" si="0"/>
        <v>4015</v>
      </c>
      <c r="L78" s="122">
        <v>4015</v>
      </c>
      <c r="M78" s="138"/>
      <c r="N78" s="138"/>
      <c r="O78" s="138"/>
      <c r="P78" s="138"/>
      <c r="Q78" s="138"/>
      <c r="R78" s="138"/>
      <c r="S78" s="138"/>
      <c r="T78" s="138"/>
      <c r="U78" s="138">
        <v>1998</v>
      </c>
      <c r="V78" s="138">
        <v>1998</v>
      </c>
      <c r="W78" s="138"/>
      <c r="X78" s="138"/>
      <c r="Y78" s="138"/>
      <c r="Z78" s="138">
        <f>AA78</f>
        <v>1638.249</v>
      </c>
      <c r="AA78" s="138">
        <f>1638.249</f>
        <v>1638.249</v>
      </c>
      <c r="AB78" s="138">
        <f>AA7</f>
        <v>0</v>
      </c>
      <c r="AC78" s="138"/>
      <c r="AD78" s="138"/>
      <c r="AE78" s="138"/>
      <c r="AF78" s="138">
        <v>2017</v>
      </c>
      <c r="AG78" s="138">
        <v>2017</v>
      </c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41"/>
    </row>
    <row r="79" spans="1:55" s="142" customFormat="1" ht="65.25" customHeight="1">
      <c r="A79" s="119" t="s">
        <v>22</v>
      </c>
      <c r="B79" s="120" t="s">
        <v>360</v>
      </c>
      <c r="C79" s="143">
        <v>7621054</v>
      </c>
      <c r="D79" s="121" t="s">
        <v>261</v>
      </c>
      <c r="E79" s="121" t="s">
        <v>350</v>
      </c>
      <c r="F79" s="130" t="s">
        <v>374</v>
      </c>
      <c r="G79" s="122">
        <v>2293.4404039999999</v>
      </c>
      <c r="H79" s="122">
        <v>2293.4404039999999</v>
      </c>
      <c r="I79" s="138"/>
      <c r="J79" s="138"/>
      <c r="K79" s="122">
        <f t="shared" si="0"/>
        <v>1844.867</v>
      </c>
      <c r="L79" s="122">
        <f>2054-209.133</f>
        <v>1844.867</v>
      </c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41"/>
    </row>
    <row r="80" spans="1:55" s="142" customFormat="1" ht="50.25" customHeight="1">
      <c r="A80" s="119" t="s">
        <v>22</v>
      </c>
      <c r="B80" s="120" t="s">
        <v>341</v>
      </c>
      <c r="C80" s="143">
        <v>7653237</v>
      </c>
      <c r="D80" s="121" t="s">
        <v>280</v>
      </c>
      <c r="E80" s="122" t="s">
        <v>347</v>
      </c>
      <c r="F80" s="141" t="s">
        <v>349</v>
      </c>
      <c r="G80" s="123">
        <v>1590</v>
      </c>
      <c r="H80" s="123">
        <v>1590</v>
      </c>
      <c r="I80" s="138"/>
      <c r="J80" s="138"/>
      <c r="K80" s="122">
        <f t="shared" si="0"/>
        <v>1490</v>
      </c>
      <c r="L80" s="122">
        <v>1490</v>
      </c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41"/>
    </row>
    <row r="81" spans="1:55" s="142" customFormat="1" ht="47.25" customHeight="1">
      <c r="A81" s="119" t="s">
        <v>22</v>
      </c>
      <c r="B81" s="120" t="s">
        <v>342</v>
      </c>
      <c r="C81" s="143">
        <v>7654493</v>
      </c>
      <c r="D81" s="121" t="s">
        <v>280</v>
      </c>
      <c r="E81" s="121" t="s">
        <v>347</v>
      </c>
      <c r="F81" s="126" t="s">
        <v>351</v>
      </c>
      <c r="G81" s="123">
        <v>2293.4404039999999</v>
      </c>
      <c r="H81" s="123">
        <v>2293.4404039999999</v>
      </c>
      <c r="I81" s="138"/>
      <c r="J81" s="138"/>
      <c r="K81" s="122">
        <f t="shared" si="0"/>
        <v>1858</v>
      </c>
      <c r="L81" s="122">
        <v>1858</v>
      </c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41"/>
    </row>
    <row r="82" spans="1:55" s="142" customFormat="1" ht="62.25" customHeight="1">
      <c r="A82" s="119" t="s">
        <v>22</v>
      </c>
      <c r="B82" s="120" t="s">
        <v>343</v>
      </c>
      <c r="C82" s="121"/>
      <c r="D82" s="121"/>
      <c r="E82" s="121" t="s">
        <v>348</v>
      </c>
      <c r="F82" s="126" t="s">
        <v>352</v>
      </c>
      <c r="G82" s="123">
        <v>1455.2619999999999</v>
      </c>
      <c r="H82" s="123">
        <v>1455.2619999999999</v>
      </c>
      <c r="I82" s="138"/>
      <c r="J82" s="138"/>
      <c r="K82" s="122">
        <f t="shared" si="0"/>
        <v>1335</v>
      </c>
      <c r="L82" s="122">
        <f>1423-88</f>
        <v>1335</v>
      </c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41"/>
    </row>
    <row r="83" spans="1:55" s="142" customFormat="1" ht="60" customHeight="1">
      <c r="A83" s="131" t="s">
        <v>22</v>
      </c>
      <c r="B83" s="120" t="s">
        <v>344</v>
      </c>
      <c r="C83" s="121">
        <v>7708106</v>
      </c>
      <c r="D83" s="121" t="s">
        <v>280</v>
      </c>
      <c r="E83" s="121" t="s">
        <v>347</v>
      </c>
      <c r="F83" s="121" t="s">
        <v>353</v>
      </c>
      <c r="G83" s="128">
        <v>4453.4960000000001</v>
      </c>
      <c r="H83" s="128">
        <v>4453.4960000000001</v>
      </c>
      <c r="I83" s="138"/>
      <c r="J83" s="138"/>
      <c r="K83" s="122">
        <f t="shared" si="0"/>
        <v>4272</v>
      </c>
      <c r="L83" s="122">
        <v>4272</v>
      </c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41"/>
    </row>
    <row r="84" spans="1:55" s="142" customFormat="1" ht="66" customHeight="1">
      <c r="A84" s="131" t="s">
        <v>22</v>
      </c>
      <c r="B84" s="120" t="s">
        <v>361</v>
      </c>
      <c r="C84" s="121">
        <v>7652357</v>
      </c>
      <c r="D84" s="121" t="s">
        <v>280</v>
      </c>
      <c r="E84" s="121" t="s">
        <v>347</v>
      </c>
      <c r="F84" s="130" t="s">
        <v>375</v>
      </c>
      <c r="G84" s="122">
        <v>4200</v>
      </c>
      <c r="H84" s="122">
        <v>4200</v>
      </c>
      <c r="I84" s="138"/>
      <c r="J84" s="138"/>
      <c r="K84" s="122">
        <f t="shared" si="0"/>
        <v>1409</v>
      </c>
      <c r="L84" s="122">
        <f>610+799</f>
        <v>1409</v>
      </c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41"/>
    </row>
    <row r="85" spans="1:55" s="142" customFormat="1" ht="66" customHeight="1">
      <c r="A85" s="119" t="s">
        <v>22</v>
      </c>
      <c r="B85" s="120" t="s">
        <v>345</v>
      </c>
      <c r="C85" s="143">
        <v>7658758</v>
      </c>
      <c r="D85" s="121" t="s">
        <v>280</v>
      </c>
      <c r="E85" s="121" t="s">
        <v>347</v>
      </c>
      <c r="F85" s="130" t="s">
        <v>375</v>
      </c>
      <c r="G85" s="122">
        <v>6145</v>
      </c>
      <c r="H85" s="122">
        <v>6145</v>
      </c>
      <c r="I85" s="138"/>
      <c r="J85" s="138"/>
      <c r="K85" s="122">
        <f t="shared" si="0"/>
        <v>2670</v>
      </c>
      <c r="L85" s="122">
        <v>2670</v>
      </c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41"/>
    </row>
    <row r="86" spans="1:55" s="142" customFormat="1" ht="66" customHeight="1">
      <c r="A86" s="119" t="s">
        <v>22</v>
      </c>
      <c r="B86" s="120" t="s">
        <v>362</v>
      </c>
      <c r="C86" s="121">
        <v>7640768</v>
      </c>
      <c r="D86" s="121" t="s">
        <v>271</v>
      </c>
      <c r="E86" s="121" t="s">
        <v>350</v>
      </c>
      <c r="F86" s="130" t="s">
        <v>376</v>
      </c>
      <c r="G86" s="122">
        <v>9930.1450000000004</v>
      </c>
      <c r="H86" s="122">
        <v>9930.1450000000004</v>
      </c>
      <c r="I86" s="138"/>
      <c r="J86" s="138"/>
      <c r="K86" s="122">
        <f t="shared" si="0"/>
        <v>1371</v>
      </c>
      <c r="L86" s="122">
        <v>1371</v>
      </c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41"/>
    </row>
    <row r="87" spans="1:55" s="142" customFormat="1" ht="66" customHeight="1">
      <c r="A87" s="119" t="s">
        <v>22</v>
      </c>
      <c r="B87" s="120" t="s">
        <v>363</v>
      </c>
      <c r="C87" s="121">
        <v>7733978</v>
      </c>
      <c r="D87" s="121" t="s">
        <v>280</v>
      </c>
      <c r="E87" s="130" t="s">
        <v>347</v>
      </c>
      <c r="F87" s="130" t="s">
        <v>377</v>
      </c>
      <c r="G87" s="122">
        <f>4045.571616</f>
        <v>4045.5716160000002</v>
      </c>
      <c r="H87" s="122">
        <f>4045.571616</f>
        <v>4045.5716160000002</v>
      </c>
      <c r="I87" s="138"/>
      <c r="J87" s="138"/>
      <c r="K87" s="122">
        <f t="shared" si="0"/>
        <v>2320</v>
      </c>
      <c r="L87" s="122">
        <f>2320</f>
        <v>2320</v>
      </c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41"/>
    </row>
    <row r="88" spans="1:55" s="142" customFormat="1" ht="66" customHeight="1">
      <c r="A88" s="119" t="s">
        <v>22</v>
      </c>
      <c r="B88" s="120" t="s">
        <v>364</v>
      </c>
      <c r="C88" s="141"/>
      <c r="D88" s="121" t="s">
        <v>271</v>
      </c>
      <c r="E88" s="121" t="s">
        <v>368</v>
      </c>
      <c r="F88" s="130" t="s">
        <v>378</v>
      </c>
      <c r="G88" s="132">
        <v>2202.6239999999998</v>
      </c>
      <c r="H88" s="132">
        <v>2202.6239999999998</v>
      </c>
      <c r="I88" s="138"/>
      <c r="J88" s="138"/>
      <c r="K88" s="122">
        <f>L88</f>
        <v>1748.5140000000001</v>
      </c>
      <c r="L88" s="122">
        <f>1455+88+55+209.133-58.619</f>
        <v>1748.5140000000001</v>
      </c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41"/>
    </row>
    <row r="89" spans="1:55" s="142" customFormat="1" ht="66" customHeight="1">
      <c r="A89" s="119" t="s">
        <v>22</v>
      </c>
      <c r="B89" s="120" t="s">
        <v>365</v>
      </c>
      <c r="C89" s="121">
        <v>7733977</v>
      </c>
      <c r="D89" s="121" t="s">
        <v>280</v>
      </c>
      <c r="E89" s="130" t="s">
        <v>347</v>
      </c>
      <c r="F89" s="130" t="s">
        <v>379</v>
      </c>
      <c r="G89" s="122">
        <v>503.50590299999999</v>
      </c>
      <c r="H89" s="122">
        <v>503.50590299999999</v>
      </c>
      <c r="I89" s="138"/>
      <c r="J89" s="138"/>
      <c r="K89" s="122">
        <f>L89</f>
        <v>58.619</v>
      </c>
      <c r="L89" s="122">
        <v>58.619</v>
      </c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41"/>
    </row>
    <row r="90" spans="1:55" ht="37.5" customHeight="1">
      <c r="A90" s="117"/>
      <c r="B90" s="118"/>
      <c r="C90" s="118"/>
      <c r="D90" s="118"/>
      <c r="E90" s="118"/>
      <c r="F90" s="118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18"/>
    </row>
    <row r="91" spans="1:55" ht="37.5" customHeight="1">
      <c r="A91" s="117"/>
      <c r="B91" s="118"/>
      <c r="C91" s="118"/>
      <c r="D91" s="118"/>
      <c r="E91" s="118"/>
      <c r="F91" s="118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18"/>
    </row>
    <row r="92" spans="1:55" ht="37.5" customHeight="1">
      <c r="A92" s="117"/>
      <c r="B92" s="118"/>
      <c r="C92" s="118"/>
      <c r="D92" s="118"/>
      <c r="E92" s="118"/>
      <c r="F92" s="118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18"/>
    </row>
    <row r="93" spans="1:55" ht="37.5" customHeight="1">
      <c r="A93" s="117"/>
      <c r="B93" s="118"/>
      <c r="C93" s="118"/>
      <c r="D93" s="118"/>
      <c r="E93" s="118"/>
      <c r="F93" s="118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18"/>
    </row>
    <row r="94" spans="1:55" ht="37.5" customHeight="1">
      <c r="A94" s="117"/>
      <c r="B94" s="118"/>
      <c r="C94" s="118"/>
      <c r="D94" s="118"/>
      <c r="E94" s="118"/>
      <c r="F94" s="118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18"/>
    </row>
    <row r="95" spans="1:55" ht="37.5" customHeight="1">
      <c r="A95" s="117"/>
      <c r="B95" s="118"/>
      <c r="C95" s="118"/>
      <c r="D95" s="118"/>
      <c r="E95" s="118"/>
      <c r="F95" s="118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18"/>
    </row>
    <row r="96" spans="1:55" ht="37.5" customHeight="1">
      <c r="A96" s="117"/>
      <c r="B96" s="118"/>
      <c r="C96" s="118"/>
      <c r="D96" s="118"/>
      <c r="E96" s="118"/>
      <c r="F96" s="118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18"/>
    </row>
    <row r="97" spans="1:55" ht="37.5" customHeight="1">
      <c r="A97" s="117"/>
      <c r="B97" s="118"/>
      <c r="C97" s="118"/>
      <c r="D97" s="118"/>
      <c r="E97" s="118"/>
      <c r="F97" s="118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18"/>
    </row>
    <row r="98" spans="1:55" ht="37.5" customHeight="1">
      <c r="A98" s="117"/>
      <c r="B98" s="118"/>
      <c r="C98" s="118"/>
      <c r="D98" s="118"/>
      <c r="E98" s="118"/>
      <c r="F98" s="118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18"/>
    </row>
    <row r="99" spans="1:55" ht="37.5" customHeight="1">
      <c r="A99" s="117"/>
      <c r="B99" s="118"/>
      <c r="C99" s="118"/>
      <c r="D99" s="118"/>
      <c r="E99" s="118"/>
      <c r="F99" s="118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18"/>
    </row>
    <row r="100" spans="1:55" ht="37.5" customHeight="1">
      <c r="A100" s="117"/>
      <c r="B100" s="118"/>
      <c r="C100" s="118"/>
      <c r="D100" s="118"/>
      <c r="E100" s="118"/>
      <c r="F100" s="118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18"/>
    </row>
    <row r="101" spans="1:55" ht="37.5" customHeight="1">
      <c r="A101" s="117"/>
      <c r="B101" s="118"/>
      <c r="C101" s="118"/>
      <c r="D101" s="118"/>
      <c r="E101" s="118"/>
      <c r="F101" s="118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18"/>
    </row>
    <row r="102" spans="1:55" ht="37.5" customHeight="1">
      <c r="A102" s="117"/>
      <c r="B102" s="118"/>
      <c r="C102" s="118"/>
      <c r="D102" s="118"/>
      <c r="E102" s="118"/>
      <c r="F102" s="118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18"/>
    </row>
    <row r="103" spans="1:55" ht="37.5" customHeight="1">
      <c r="A103" s="117"/>
      <c r="B103" s="118"/>
      <c r="C103" s="118"/>
      <c r="D103" s="118"/>
      <c r="E103" s="118"/>
      <c r="F103" s="118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18"/>
    </row>
    <row r="104" spans="1:55" ht="37.5" customHeight="1">
      <c r="A104" s="117"/>
      <c r="B104" s="118"/>
      <c r="C104" s="118"/>
      <c r="D104" s="118"/>
      <c r="E104" s="118"/>
      <c r="F104" s="118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18"/>
    </row>
    <row r="105" spans="1:55" ht="37.5" customHeight="1">
      <c r="A105" s="117"/>
      <c r="B105" s="118"/>
      <c r="C105" s="118"/>
      <c r="D105" s="118"/>
      <c r="E105" s="118"/>
      <c r="F105" s="118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18"/>
    </row>
    <row r="106" spans="1:55" ht="37.5" customHeight="1">
      <c r="A106" s="117"/>
      <c r="B106" s="118"/>
      <c r="C106" s="118"/>
      <c r="D106" s="118"/>
      <c r="E106" s="118"/>
      <c r="F106" s="118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18"/>
    </row>
    <row r="107" spans="1:55" ht="37.5" customHeight="1">
      <c r="A107" s="117"/>
      <c r="B107" s="118"/>
      <c r="C107" s="118"/>
      <c r="D107" s="118"/>
      <c r="E107" s="118"/>
      <c r="F107" s="118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18"/>
    </row>
    <row r="108" spans="1:55" ht="37.5" customHeight="1">
      <c r="A108" s="117"/>
      <c r="B108" s="118"/>
      <c r="C108" s="118"/>
      <c r="D108" s="118"/>
      <c r="E108" s="118"/>
      <c r="F108" s="118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18"/>
    </row>
    <row r="109" spans="1:55" ht="37.5" customHeight="1">
      <c r="A109" s="117"/>
      <c r="B109" s="118"/>
      <c r="C109" s="118"/>
      <c r="D109" s="118"/>
      <c r="E109" s="118"/>
      <c r="F109" s="118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8"/>
    </row>
    <row r="110" spans="1:55" ht="37.5" customHeight="1">
      <c r="A110" s="117"/>
      <c r="B110" s="118"/>
      <c r="C110" s="118"/>
      <c r="D110" s="118"/>
      <c r="E110" s="118"/>
      <c r="F110" s="118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18"/>
    </row>
    <row r="111" spans="1:55" ht="37.5" customHeight="1">
      <c r="A111" s="117"/>
      <c r="B111" s="118"/>
      <c r="C111" s="118"/>
      <c r="D111" s="118"/>
      <c r="E111" s="118"/>
      <c r="F111" s="118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18"/>
    </row>
    <row r="112" spans="1:55" ht="37.5" customHeight="1">
      <c r="A112" s="117"/>
      <c r="B112" s="118"/>
      <c r="C112" s="118"/>
      <c r="D112" s="118"/>
      <c r="E112" s="118"/>
      <c r="F112" s="118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18"/>
    </row>
    <row r="113" spans="1:55" ht="37.5" customHeight="1">
      <c r="A113" s="117"/>
      <c r="B113" s="118"/>
      <c r="C113" s="118"/>
      <c r="D113" s="118"/>
      <c r="E113" s="118"/>
      <c r="F113" s="118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18"/>
    </row>
    <row r="114" spans="1:55" ht="37.5" customHeight="1">
      <c r="A114" s="117"/>
      <c r="B114" s="118"/>
      <c r="C114" s="118"/>
      <c r="D114" s="118"/>
      <c r="E114" s="118"/>
      <c r="F114" s="118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18"/>
    </row>
    <row r="115" spans="1:55" ht="37.5" customHeight="1">
      <c r="A115" s="117"/>
      <c r="B115" s="118"/>
      <c r="C115" s="118"/>
      <c r="D115" s="118"/>
      <c r="E115" s="118"/>
      <c r="F115" s="118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18"/>
    </row>
    <row r="116" spans="1:55" ht="37.5" customHeight="1">
      <c r="A116" s="117"/>
      <c r="B116" s="118"/>
      <c r="C116" s="118"/>
      <c r="D116" s="118"/>
      <c r="E116" s="118"/>
      <c r="F116" s="118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18"/>
    </row>
    <row r="117" spans="1:55" ht="45" customHeight="1">
      <c r="A117" s="119"/>
      <c r="B117" s="120"/>
      <c r="C117" s="121"/>
      <c r="D117" s="121"/>
      <c r="E117" s="121"/>
      <c r="F117" s="121"/>
      <c r="G117" s="128"/>
      <c r="H117" s="128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14"/>
    </row>
    <row r="118" spans="1:55" ht="45" customHeight="1">
      <c r="A118" s="119"/>
      <c r="B118" s="120"/>
      <c r="C118" s="121"/>
      <c r="D118" s="121"/>
      <c r="E118" s="121"/>
      <c r="F118" s="121"/>
      <c r="G118" s="128"/>
      <c r="H118" s="128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14"/>
    </row>
    <row r="119" spans="1:55" ht="45" customHeight="1">
      <c r="A119" s="119"/>
      <c r="B119" s="120"/>
      <c r="C119" s="121"/>
      <c r="D119" s="121"/>
      <c r="E119" s="121"/>
      <c r="F119" s="121"/>
      <c r="G119" s="128"/>
      <c r="H119" s="128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14"/>
    </row>
    <row r="120" spans="1:55" ht="45" customHeight="1">
      <c r="A120" s="119"/>
      <c r="B120" s="120"/>
      <c r="C120" s="121"/>
      <c r="D120" s="121"/>
      <c r="E120" s="121"/>
      <c r="F120" s="121"/>
      <c r="G120" s="128"/>
      <c r="H120" s="128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14"/>
    </row>
    <row r="121" spans="1:55" ht="45" customHeight="1">
      <c r="A121" s="119"/>
      <c r="B121" s="120"/>
      <c r="C121" s="121"/>
      <c r="D121" s="121"/>
      <c r="E121" s="121"/>
      <c r="F121" s="121"/>
      <c r="G121" s="128"/>
      <c r="H121" s="128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14"/>
    </row>
    <row r="122" spans="1:55" ht="45" customHeight="1">
      <c r="A122" s="119"/>
      <c r="B122" s="120"/>
      <c r="C122" s="121"/>
      <c r="D122" s="121"/>
      <c r="E122" s="121"/>
      <c r="F122" s="121"/>
      <c r="G122" s="128"/>
      <c r="H122" s="128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14"/>
    </row>
    <row r="123" spans="1:55" ht="45" customHeight="1">
      <c r="A123" s="119"/>
      <c r="B123" s="120"/>
      <c r="C123" s="121"/>
      <c r="D123" s="121"/>
      <c r="E123" s="121"/>
      <c r="F123" s="121"/>
      <c r="G123" s="128"/>
      <c r="H123" s="128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14"/>
    </row>
    <row r="124" spans="1:55" ht="45" customHeight="1">
      <c r="A124" s="119"/>
      <c r="B124" s="120"/>
      <c r="C124" s="121"/>
      <c r="D124" s="121"/>
      <c r="E124" s="121"/>
      <c r="F124" s="121"/>
      <c r="G124" s="128"/>
      <c r="H124" s="128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14"/>
    </row>
    <row r="125" spans="1:55" ht="45" customHeight="1">
      <c r="A125" s="119"/>
      <c r="B125" s="120"/>
      <c r="C125" s="121"/>
      <c r="D125" s="121"/>
      <c r="E125" s="121"/>
      <c r="F125" s="121"/>
      <c r="G125" s="128"/>
      <c r="H125" s="128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14"/>
    </row>
    <row r="126" spans="1:55" ht="45" customHeight="1">
      <c r="A126" s="119"/>
      <c r="B126" s="120"/>
      <c r="C126" s="121"/>
      <c r="D126" s="121"/>
      <c r="E126" s="121"/>
      <c r="F126" s="121"/>
      <c r="G126" s="128"/>
      <c r="H126" s="128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14"/>
    </row>
    <row r="127" spans="1:55" ht="45" customHeight="1">
      <c r="A127" s="119"/>
      <c r="B127" s="120"/>
      <c r="C127" s="121"/>
      <c r="D127" s="121"/>
      <c r="E127" s="121"/>
      <c r="F127" s="121"/>
      <c r="G127" s="128"/>
      <c r="H127" s="128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14"/>
    </row>
    <row r="128" spans="1:55" ht="45" customHeight="1">
      <c r="A128" s="119"/>
      <c r="B128" s="120"/>
      <c r="C128" s="121"/>
      <c r="D128" s="121"/>
      <c r="E128" s="121"/>
      <c r="F128" s="121"/>
      <c r="G128" s="128"/>
      <c r="H128" s="128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14"/>
    </row>
    <row r="129" spans="1:55" ht="45" customHeight="1">
      <c r="A129" s="119"/>
      <c r="B129" s="120"/>
      <c r="C129" s="121"/>
      <c r="D129" s="121"/>
      <c r="E129" s="121"/>
      <c r="F129" s="121"/>
      <c r="G129" s="128"/>
      <c r="H129" s="128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14"/>
    </row>
    <row r="130" spans="1:55" ht="45" customHeight="1">
      <c r="A130" s="119"/>
      <c r="B130" s="120"/>
      <c r="C130" s="121"/>
      <c r="D130" s="121"/>
      <c r="E130" s="121"/>
      <c r="F130" s="121"/>
      <c r="G130" s="128"/>
      <c r="H130" s="128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14"/>
    </row>
    <row r="131" spans="1:55" ht="45" customHeight="1">
      <c r="A131" s="119"/>
      <c r="B131" s="120"/>
      <c r="C131" s="121"/>
      <c r="D131" s="121"/>
      <c r="E131" s="121"/>
      <c r="F131" s="121"/>
      <c r="G131" s="128"/>
      <c r="H131" s="128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14"/>
    </row>
    <row r="132" spans="1:55" ht="45" customHeight="1">
      <c r="A132" s="119"/>
      <c r="B132" s="120"/>
      <c r="C132" s="121"/>
      <c r="D132" s="121"/>
      <c r="E132" s="121"/>
      <c r="F132" s="121"/>
      <c r="G132" s="128"/>
      <c r="H132" s="128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14"/>
    </row>
    <row r="133" spans="1:55" ht="45" customHeight="1">
      <c r="A133" s="119"/>
      <c r="B133" s="120"/>
      <c r="C133" s="121"/>
      <c r="D133" s="121"/>
      <c r="E133" s="121"/>
      <c r="F133" s="121"/>
      <c r="G133" s="128"/>
      <c r="H133" s="128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14"/>
    </row>
    <row r="134" spans="1:55" ht="45" customHeight="1">
      <c r="A134" s="119"/>
      <c r="B134" s="120"/>
      <c r="C134" s="121"/>
      <c r="D134" s="121"/>
      <c r="E134" s="121"/>
      <c r="F134" s="121"/>
      <c r="G134" s="128"/>
      <c r="H134" s="128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14"/>
    </row>
    <row r="135" spans="1:55" ht="45" customHeight="1">
      <c r="A135" s="119"/>
      <c r="B135" s="120"/>
      <c r="C135" s="121"/>
      <c r="D135" s="121"/>
      <c r="E135" s="121"/>
      <c r="F135" s="121"/>
      <c r="G135" s="128"/>
      <c r="H135" s="128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14"/>
    </row>
    <row r="136" spans="1:55" ht="45" customHeight="1">
      <c r="A136" s="119"/>
      <c r="B136" s="120"/>
      <c r="C136" s="121"/>
      <c r="D136" s="121"/>
      <c r="E136" s="121"/>
      <c r="F136" s="121"/>
      <c r="G136" s="128"/>
      <c r="H136" s="128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14"/>
    </row>
    <row r="137" spans="1:55" ht="45" customHeight="1">
      <c r="A137" s="119"/>
      <c r="B137" s="120"/>
      <c r="C137" s="121"/>
      <c r="D137" s="121"/>
      <c r="E137" s="121"/>
      <c r="F137" s="121"/>
      <c r="G137" s="128"/>
      <c r="H137" s="128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14"/>
    </row>
    <row r="138" spans="1:55" ht="45" customHeight="1">
      <c r="A138" s="119"/>
      <c r="B138" s="120"/>
      <c r="C138" s="121"/>
      <c r="D138" s="121"/>
      <c r="E138" s="121"/>
      <c r="F138" s="121"/>
      <c r="G138" s="128"/>
      <c r="H138" s="128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14"/>
    </row>
    <row r="139" spans="1:55" ht="45" customHeight="1">
      <c r="A139" s="119"/>
      <c r="B139" s="120"/>
      <c r="C139" s="121"/>
      <c r="D139" s="121"/>
      <c r="E139" s="121"/>
      <c r="F139" s="121"/>
      <c r="G139" s="128"/>
      <c r="H139" s="128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14"/>
    </row>
    <row r="140" spans="1:55" ht="45" customHeight="1">
      <c r="A140" s="119"/>
      <c r="B140" s="120"/>
      <c r="C140" s="121"/>
      <c r="D140" s="121"/>
      <c r="E140" s="121"/>
      <c r="F140" s="121"/>
      <c r="G140" s="128"/>
      <c r="H140" s="128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14"/>
    </row>
    <row r="141" spans="1:55" ht="45" customHeight="1">
      <c r="A141" s="119"/>
      <c r="B141" s="120"/>
      <c r="C141" s="121"/>
      <c r="D141" s="121"/>
      <c r="E141" s="121"/>
      <c r="F141" s="121"/>
      <c r="G141" s="128"/>
      <c r="H141" s="128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14"/>
    </row>
    <row r="142" spans="1:55" ht="45" customHeight="1">
      <c r="A142" s="119"/>
      <c r="B142" s="120"/>
      <c r="C142" s="121"/>
      <c r="D142" s="121"/>
      <c r="E142" s="121"/>
      <c r="F142" s="121"/>
      <c r="G142" s="128"/>
      <c r="H142" s="128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14"/>
    </row>
    <row r="143" spans="1:55" ht="45" customHeight="1">
      <c r="A143" s="119"/>
      <c r="B143" s="120"/>
      <c r="C143" s="121"/>
      <c r="D143" s="121"/>
      <c r="E143" s="121"/>
      <c r="F143" s="121"/>
      <c r="G143" s="128"/>
      <c r="H143" s="128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14"/>
    </row>
    <row r="144" spans="1:55" ht="48.75" customHeight="1">
      <c r="A144" s="119"/>
      <c r="B144" s="120"/>
      <c r="C144" s="121"/>
      <c r="D144" s="121"/>
      <c r="E144" s="121"/>
      <c r="F144" s="121"/>
      <c r="G144" s="128"/>
      <c r="H144" s="128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14"/>
    </row>
    <row r="145" spans="1:55" ht="48.75" customHeight="1">
      <c r="A145" s="119"/>
      <c r="B145" s="120"/>
      <c r="C145" s="121"/>
      <c r="D145" s="121"/>
      <c r="E145" s="121"/>
      <c r="F145" s="121"/>
      <c r="G145" s="128"/>
      <c r="H145" s="128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14"/>
    </row>
    <row r="146" spans="1:55" ht="48.75" customHeight="1">
      <c r="A146" s="119"/>
      <c r="B146" s="120"/>
      <c r="C146" s="121"/>
      <c r="D146" s="121"/>
      <c r="E146" s="121"/>
      <c r="F146" s="121"/>
      <c r="G146" s="128"/>
      <c r="H146" s="128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14"/>
    </row>
    <row r="147" spans="1:55" ht="48.75" customHeight="1">
      <c r="A147" s="119"/>
      <c r="B147" s="120"/>
      <c r="C147" s="121"/>
      <c r="D147" s="121"/>
      <c r="E147" s="121"/>
      <c r="F147" s="121"/>
      <c r="G147" s="128"/>
      <c r="H147" s="128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14"/>
    </row>
    <row r="148" spans="1:55" ht="48.75" customHeight="1">
      <c r="A148" s="119"/>
      <c r="B148" s="120"/>
      <c r="C148" s="121"/>
      <c r="D148" s="121"/>
      <c r="E148" s="121"/>
      <c r="F148" s="121"/>
      <c r="G148" s="128"/>
      <c r="H148" s="128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14"/>
    </row>
    <row r="149" spans="1:55" ht="48.75" customHeight="1">
      <c r="A149" s="119"/>
      <c r="B149" s="120"/>
      <c r="C149" s="121"/>
      <c r="D149" s="121"/>
      <c r="E149" s="121"/>
      <c r="F149" s="121"/>
      <c r="G149" s="128"/>
      <c r="H149" s="128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14"/>
    </row>
    <row r="150" spans="1:55" ht="48.75" customHeight="1">
      <c r="A150" s="119"/>
      <c r="B150" s="120"/>
      <c r="C150" s="121"/>
      <c r="D150" s="121"/>
      <c r="E150" s="121"/>
      <c r="F150" s="121"/>
      <c r="G150" s="128"/>
      <c r="H150" s="128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14"/>
    </row>
    <row r="151" spans="1:55" ht="48.75" customHeight="1">
      <c r="A151" s="119"/>
      <c r="B151" s="120"/>
      <c r="C151" s="121"/>
      <c r="D151" s="121"/>
      <c r="E151" s="121"/>
      <c r="F151" s="121"/>
      <c r="G151" s="128"/>
      <c r="H151" s="128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14"/>
    </row>
    <row r="152" spans="1:55" ht="48.75" customHeight="1">
      <c r="A152" s="119"/>
      <c r="B152" s="120"/>
      <c r="C152" s="121"/>
      <c r="D152" s="121"/>
      <c r="E152" s="121"/>
      <c r="F152" s="121"/>
      <c r="G152" s="128"/>
      <c r="H152" s="128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14"/>
    </row>
    <row r="153" spans="1:55" ht="24.95" customHeight="1">
      <c r="A153" s="117"/>
      <c r="B153" s="117"/>
      <c r="C153" s="118"/>
      <c r="D153" s="118"/>
      <c r="E153" s="118"/>
      <c r="F153" s="118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18"/>
    </row>
    <row r="154" spans="1:55" ht="24.95" customHeight="1">
      <c r="A154" s="117"/>
      <c r="B154" s="117"/>
      <c r="C154" s="118"/>
      <c r="D154" s="118"/>
      <c r="E154" s="118"/>
      <c r="F154" s="118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18"/>
    </row>
    <row r="155" spans="1:55" ht="24.95" customHeight="1">
      <c r="A155" s="117"/>
      <c r="B155" s="117"/>
      <c r="C155" s="118"/>
      <c r="D155" s="118"/>
      <c r="E155" s="118"/>
      <c r="F155" s="118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18"/>
    </row>
    <row r="156" spans="1:55" ht="24.95" customHeight="1">
      <c r="A156" s="117"/>
      <c r="B156" s="117"/>
      <c r="C156" s="118"/>
      <c r="D156" s="118"/>
      <c r="E156" s="118"/>
      <c r="F156" s="118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18"/>
    </row>
    <row r="157" spans="1:55" ht="24.95" customHeight="1">
      <c r="A157" s="117"/>
      <c r="B157" s="117"/>
      <c r="C157" s="118"/>
      <c r="D157" s="118"/>
      <c r="E157" s="118"/>
      <c r="F157" s="118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8"/>
    </row>
    <row r="158" spans="1:55" ht="24.95" customHeight="1">
      <c r="A158" s="117"/>
      <c r="B158" s="117"/>
      <c r="C158" s="118"/>
      <c r="D158" s="118"/>
      <c r="E158" s="118"/>
      <c r="F158" s="118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18"/>
    </row>
    <row r="159" spans="1:55" ht="24.95" customHeight="1">
      <c r="A159" s="117"/>
      <c r="B159" s="117"/>
      <c r="C159" s="118"/>
      <c r="D159" s="118"/>
      <c r="E159" s="118"/>
      <c r="F159" s="118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18"/>
    </row>
    <row r="160" spans="1:55" ht="24.95" customHeight="1">
      <c r="A160" s="117"/>
      <c r="B160" s="117"/>
      <c r="C160" s="118"/>
      <c r="D160" s="118"/>
      <c r="E160" s="118"/>
      <c r="F160" s="118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18"/>
    </row>
    <row r="161" spans="1:55" ht="24.95" customHeight="1">
      <c r="A161" s="117"/>
      <c r="B161" s="117"/>
      <c r="C161" s="118"/>
      <c r="D161" s="118"/>
      <c r="E161" s="118"/>
      <c r="F161" s="118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18"/>
    </row>
    <row r="162" spans="1:55" ht="24.95" customHeight="1">
      <c r="A162" s="113" t="s">
        <v>43</v>
      </c>
      <c r="B162" s="114" t="s">
        <v>44</v>
      </c>
      <c r="C162" s="114"/>
      <c r="D162" s="114"/>
      <c r="E162" s="114"/>
      <c r="F162" s="11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14"/>
    </row>
    <row r="163" spans="1:55" ht="24.95" customHeight="1">
      <c r="A163" s="113" t="s">
        <v>45</v>
      </c>
      <c r="B163" s="114" t="s">
        <v>46</v>
      </c>
      <c r="C163" s="114"/>
      <c r="D163" s="114"/>
      <c r="E163" s="114"/>
      <c r="F163" s="11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14"/>
    </row>
    <row r="164" spans="1:55" s="133" customFormat="1" ht="24.95" customHeight="1">
      <c r="A164" s="117" t="s">
        <v>102</v>
      </c>
      <c r="B164" s="118" t="s">
        <v>142</v>
      </c>
      <c r="C164" s="118"/>
      <c r="D164" s="118"/>
      <c r="E164" s="118"/>
      <c r="F164" s="118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18"/>
    </row>
    <row r="165" spans="1:55" ht="24.95" customHeight="1">
      <c r="A165" s="113"/>
      <c r="B165" s="114" t="s">
        <v>6</v>
      </c>
      <c r="C165" s="114"/>
      <c r="D165" s="114"/>
      <c r="E165" s="114"/>
      <c r="F165" s="11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14"/>
    </row>
    <row r="166" spans="1:55" s="133" customFormat="1" ht="24.95" customHeight="1">
      <c r="A166" s="117"/>
      <c r="B166" s="118" t="s">
        <v>128</v>
      </c>
      <c r="C166" s="118"/>
      <c r="D166" s="118"/>
      <c r="E166" s="118"/>
      <c r="F166" s="118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18"/>
    </row>
    <row r="167" spans="1:55" ht="24.95" customHeight="1">
      <c r="A167" s="113" t="s">
        <v>43</v>
      </c>
      <c r="B167" s="114" t="s">
        <v>44</v>
      </c>
      <c r="C167" s="114"/>
      <c r="D167" s="114"/>
      <c r="E167" s="114"/>
      <c r="F167" s="11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14"/>
    </row>
    <row r="168" spans="1:55" ht="24.95" customHeight="1">
      <c r="A168" s="113" t="s">
        <v>45</v>
      </c>
      <c r="B168" s="114" t="s">
        <v>46</v>
      </c>
      <c r="C168" s="114"/>
      <c r="D168" s="114"/>
      <c r="E168" s="114"/>
      <c r="F168" s="11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14"/>
    </row>
    <row r="169" spans="1:55" s="133" customFormat="1" ht="24.95" customHeight="1">
      <c r="A169" s="117"/>
      <c r="B169" s="118" t="s">
        <v>129</v>
      </c>
      <c r="C169" s="118"/>
      <c r="D169" s="118"/>
      <c r="E169" s="118"/>
      <c r="F169" s="118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18"/>
    </row>
    <row r="170" spans="1:55" ht="24.95" customHeight="1">
      <c r="A170" s="113" t="s">
        <v>43</v>
      </c>
      <c r="B170" s="114" t="s">
        <v>44</v>
      </c>
      <c r="C170" s="114"/>
      <c r="D170" s="114"/>
      <c r="E170" s="114"/>
      <c r="F170" s="11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14"/>
    </row>
    <row r="171" spans="1:55" ht="24.95" customHeight="1">
      <c r="A171" s="113" t="s">
        <v>45</v>
      </c>
      <c r="B171" s="114" t="s">
        <v>46</v>
      </c>
      <c r="C171" s="114"/>
      <c r="D171" s="114"/>
      <c r="E171" s="114"/>
      <c r="F171" s="11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14"/>
    </row>
    <row r="172" spans="1:55" s="133" customFormat="1" ht="24.95" customHeight="1">
      <c r="A172" s="117" t="s">
        <v>47</v>
      </c>
      <c r="B172" s="118" t="s">
        <v>130</v>
      </c>
      <c r="C172" s="118"/>
      <c r="D172" s="118"/>
      <c r="E172" s="118"/>
      <c r="F172" s="118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18"/>
    </row>
    <row r="173" spans="1:55" s="133" customFormat="1" ht="24.95" customHeight="1">
      <c r="A173" s="117" t="s">
        <v>99</v>
      </c>
      <c r="B173" s="118" t="s">
        <v>141</v>
      </c>
      <c r="C173" s="118"/>
      <c r="D173" s="118"/>
      <c r="E173" s="118"/>
      <c r="F173" s="118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18"/>
    </row>
    <row r="174" spans="1:55" ht="24.95" customHeight="1">
      <c r="A174" s="113" t="s">
        <v>43</v>
      </c>
      <c r="B174" s="114" t="s">
        <v>44</v>
      </c>
      <c r="C174" s="114"/>
      <c r="D174" s="114"/>
      <c r="E174" s="114"/>
      <c r="F174" s="11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14"/>
    </row>
    <row r="175" spans="1:55" ht="24.95" customHeight="1">
      <c r="A175" s="113" t="s">
        <v>45</v>
      </c>
      <c r="B175" s="114" t="s">
        <v>46</v>
      </c>
      <c r="C175" s="114"/>
      <c r="D175" s="114"/>
      <c r="E175" s="114"/>
      <c r="F175" s="11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14"/>
    </row>
    <row r="176" spans="1:55" s="133" customFormat="1" ht="24.95" customHeight="1">
      <c r="A176" s="117" t="s">
        <v>101</v>
      </c>
      <c r="B176" s="118" t="s">
        <v>142</v>
      </c>
      <c r="C176" s="118"/>
      <c r="D176" s="118"/>
      <c r="E176" s="118"/>
      <c r="F176" s="118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18"/>
    </row>
    <row r="177" spans="1:55" ht="24.95" customHeight="1">
      <c r="A177" s="113" t="s">
        <v>43</v>
      </c>
      <c r="B177" s="114" t="s">
        <v>44</v>
      </c>
      <c r="C177" s="114"/>
      <c r="D177" s="114"/>
      <c r="E177" s="114"/>
      <c r="F177" s="11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14"/>
    </row>
    <row r="178" spans="1:55" ht="24.95" customHeight="1">
      <c r="A178" s="113" t="s">
        <v>45</v>
      </c>
      <c r="B178" s="114" t="s">
        <v>46</v>
      </c>
      <c r="C178" s="114"/>
      <c r="D178" s="114"/>
      <c r="E178" s="114"/>
      <c r="F178" s="11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14"/>
    </row>
    <row r="179" spans="1:55" ht="24.95" customHeight="1">
      <c r="A179" s="115" t="s">
        <v>32</v>
      </c>
      <c r="B179" s="116" t="s">
        <v>131</v>
      </c>
      <c r="C179" s="116"/>
      <c r="D179" s="116"/>
      <c r="E179" s="116"/>
      <c r="F179" s="116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16"/>
    </row>
    <row r="180" spans="1:55" ht="24.95" customHeight="1">
      <c r="A180" s="113"/>
      <c r="B180" s="114" t="s">
        <v>132</v>
      </c>
      <c r="C180" s="114"/>
      <c r="D180" s="114"/>
      <c r="E180" s="114"/>
      <c r="F180" s="11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14"/>
    </row>
    <row r="181" spans="1:55" ht="24.95" customHeight="1">
      <c r="A181" s="115" t="s">
        <v>45</v>
      </c>
      <c r="B181" s="116" t="s">
        <v>146</v>
      </c>
      <c r="C181" s="116"/>
      <c r="D181" s="116"/>
      <c r="E181" s="116"/>
      <c r="F181" s="116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16"/>
    </row>
    <row r="182" spans="1:55" ht="24.95" customHeight="1">
      <c r="A182" s="135" t="s">
        <v>45</v>
      </c>
      <c r="B182" s="136" t="s">
        <v>45</v>
      </c>
      <c r="C182" s="137"/>
      <c r="D182" s="137"/>
      <c r="E182" s="137"/>
      <c r="F182" s="137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37"/>
    </row>
    <row r="183" spans="1:55" ht="24.95" customHeight="1">
      <c r="A183" s="137"/>
      <c r="B183" s="137"/>
      <c r="C183" s="137"/>
      <c r="D183" s="137"/>
      <c r="E183" s="137"/>
      <c r="F183" s="137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37"/>
    </row>
  </sheetData>
  <mergeCells count="79">
    <mergeCell ref="AY7:AY11"/>
    <mergeCell ref="AZ7:BB7"/>
    <mergeCell ref="AZ8:AZ11"/>
    <mergeCell ref="BA8:BB8"/>
    <mergeCell ref="BA9:BA11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S9:AS11"/>
    <mergeCell ref="AT9:AT11"/>
    <mergeCell ref="AU9:AX9"/>
    <mergeCell ref="AP10:AP11"/>
    <mergeCell ref="AQ10:AR10"/>
    <mergeCell ref="AU10:AV10"/>
    <mergeCell ref="AW10:AX10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S8:T8"/>
    <mergeCell ref="AE7:AN7"/>
    <mergeCell ref="AE8:AH8"/>
    <mergeCell ref="AI8:AN8"/>
    <mergeCell ref="U8:X8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</row>
    <row r="2" spans="1:56" s="13" customFormat="1" ht="18.75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</row>
    <row r="3" spans="1:56" s="13" customFormat="1" ht="18.75">
      <c r="A3" s="213" t="s">
        <v>138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</row>
    <row r="4" spans="1:56" s="13" customFormat="1" ht="18.75">
      <c r="A4" s="214" t="str">
        <f>'Bieu 01 TH'!A4:AN4</f>
        <v>(Biểu mẫu kèm theo Công văn số              /SKHĐT-TH ngày           tháng       năm 2019 của Sở Kế hoạch và Đầu tư)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</row>
    <row r="5" spans="1:56" s="13" customFormat="1" ht="18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56" ht="52.5" customHeight="1">
      <c r="A6" s="212" t="s">
        <v>1</v>
      </c>
      <c r="B6" s="212" t="s">
        <v>33</v>
      </c>
      <c r="C6" s="212" t="s">
        <v>134</v>
      </c>
      <c r="D6" s="212" t="s">
        <v>124</v>
      </c>
      <c r="E6" s="212" t="s">
        <v>125</v>
      </c>
      <c r="F6" s="212" t="s">
        <v>126</v>
      </c>
      <c r="G6" s="212" t="s">
        <v>133</v>
      </c>
      <c r="H6" s="212"/>
      <c r="I6" s="212"/>
      <c r="J6" s="212" t="s">
        <v>136</v>
      </c>
      <c r="K6" s="212"/>
      <c r="L6" s="212" t="s">
        <v>135</v>
      </c>
      <c r="M6" s="212"/>
      <c r="N6" s="212"/>
      <c r="O6" s="212"/>
      <c r="P6" s="212" t="s">
        <v>40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 t="s">
        <v>137</v>
      </c>
      <c r="BA6" s="212"/>
      <c r="BB6" s="212"/>
      <c r="BC6" s="212"/>
      <c r="BD6" s="212" t="s">
        <v>3</v>
      </c>
    </row>
    <row r="7" spans="1:56" ht="25.5" customHeight="1">
      <c r="A7" s="212"/>
      <c r="B7" s="212"/>
      <c r="C7" s="212"/>
      <c r="D7" s="212"/>
      <c r="E7" s="212"/>
      <c r="F7" s="212"/>
      <c r="G7" s="212" t="s">
        <v>36</v>
      </c>
      <c r="H7" s="212" t="s">
        <v>37</v>
      </c>
      <c r="I7" s="212"/>
      <c r="J7" s="212" t="s">
        <v>38</v>
      </c>
      <c r="K7" s="212" t="s">
        <v>82</v>
      </c>
      <c r="L7" s="212" t="s">
        <v>38</v>
      </c>
      <c r="M7" s="212" t="s">
        <v>82</v>
      </c>
      <c r="N7" s="212"/>
      <c r="O7" s="212"/>
      <c r="P7" s="212" t="s">
        <v>220</v>
      </c>
      <c r="Q7" s="212"/>
      <c r="R7" s="212"/>
      <c r="S7" s="212"/>
      <c r="T7" s="212"/>
      <c r="U7" s="212"/>
      <c r="V7" s="212" t="s">
        <v>222</v>
      </c>
      <c r="W7" s="212"/>
      <c r="X7" s="212"/>
      <c r="Y7" s="212"/>
      <c r="Z7" s="212"/>
      <c r="AA7" s="212"/>
      <c r="AB7" s="212"/>
      <c r="AC7" s="212"/>
      <c r="AD7" s="212"/>
      <c r="AE7" s="212"/>
      <c r="AF7" s="212" t="s">
        <v>223</v>
      </c>
      <c r="AG7" s="212"/>
      <c r="AH7" s="212"/>
      <c r="AI7" s="212"/>
      <c r="AJ7" s="212"/>
      <c r="AK7" s="212"/>
      <c r="AL7" s="212"/>
      <c r="AM7" s="212"/>
      <c r="AN7" s="212"/>
      <c r="AO7" s="212"/>
      <c r="AP7" s="212" t="s">
        <v>230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 t="s">
        <v>38</v>
      </c>
      <c r="BA7" s="212" t="s">
        <v>82</v>
      </c>
      <c r="BB7" s="212"/>
      <c r="BC7" s="212"/>
      <c r="BD7" s="212"/>
    </row>
    <row r="8" spans="1:56" ht="28.5" customHeight="1">
      <c r="A8" s="212"/>
      <c r="B8" s="212"/>
      <c r="C8" s="212"/>
      <c r="D8" s="212"/>
      <c r="E8" s="212"/>
      <c r="F8" s="212"/>
      <c r="G8" s="212"/>
      <c r="H8" s="212" t="s">
        <v>38</v>
      </c>
      <c r="I8" s="212" t="s">
        <v>82</v>
      </c>
      <c r="J8" s="212"/>
      <c r="K8" s="212"/>
      <c r="L8" s="212"/>
      <c r="M8" s="212" t="s">
        <v>39</v>
      </c>
      <c r="N8" s="212" t="s">
        <v>40</v>
      </c>
      <c r="O8" s="212"/>
      <c r="P8" s="212" t="s">
        <v>219</v>
      </c>
      <c r="Q8" s="212"/>
      <c r="R8" s="212"/>
      <c r="S8" s="212"/>
      <c r="T8" s="212" t="s">
        <v>221</v>
      </c>
      <c r="U8" s="212"/>
      <c r="V8" s="212" t="s">
        <v>219</v>
      </c>
      <c r="W8" s="212"/>
      <c r="X8" s="212"/>
      <c r="Y8" s="212"/>
      <c r="Z8" s="212" t="s">
        <v>226</v>
      </c>
      <c r="AA8" s="212"/>
      <c r="AB8" s="212"/>
      <c r="AC8" s="212"/>
      <c r="AD8" s="212"/>
      <c r="AE8" s="212"/>
      <c r="AF8" s="212" t="s">
        <v>219</v>
      </c>
      <c r="AG8" s="212"/>
      <c r="AH8" s="212"/>
      <c r="AI8" s="212"/>
      <c r="AJ8" s="212" t="s">
        <v>228</v>
      </c>
      <c r="AK8" s="212"/>
      <c r="AL8" s="212"/>
      <c r="AM8" s="212"/>
      <c r="AN8" s="212"/>
      <c r="AO8" s="212"/>
      <c r="AP8" s="212" t="s">
        <v>219</v>
      </c>
      <c r="AQ8" s="212"/>
      <c r="AR8" s="212"/>
      <c r="AS8" s="212"/>
      <c r="AT8" s="212" t="s">
        <v>231</v>
      </c>
      <c r="AU8" s="212"/>
      <c r="AV8" s="212"/>
      <c r="AW8" s="212"/>
      <c r="AX8" s="212"/>
      <c r="AY8" s="212"/>
      <c r="AZ8" s="212"/>
      <c r="BA8" s="212" t="s">
        <v>39</v>
      </c>
      <c r="BB8" s="212" t="s">
        <v>40</v>
      </c>
      <c r="BC8" s="212"/>
      <c r="BD8" s="212"/>
    </row>
    <row r="9" spans="1:56" ht="21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 t="s">
        <v>41</v>
      </c>
      <c r="O9" s="212" t="s">
        <v>56</v>
      </c>
      <c r="P9" s="212" t="s">
        <v>38</v>
      </c>
      <c r="Q9" s="212" t="s">
        <v>82</v>
      </c>
      <c r="R9" s="212"/>
      <c r="S9" s="212"/>
      <c r="T9" s="212" t="s">
        <v>38</v>
      </c>
      <c r="U9" s="212" t="s">
        <v>82</v>
      </c>
      <c r="V9" s="212" t="s">
        <v>38</v>
      </c>
      <c r="W9" s="212" t="s">
        <v>82</v>
      </c>
      <c r="X9" s="212"/>
      <c r="Y9" s="212"/>
      <c r="Z9" s="212" t="s">
        <v>38</v>
      </c>
      <c r="AA9" s="212" t="s">
        <v>234</v>
      </c>
      <c r="AB9" s="212" t="s">
        <v>40</v>
      </c>
      <c r="AC9" s="212"/>
      <c r="AD9" s="212"/>
      <c r="AE9" s="212"/>
      <c r="AF9" s="212" t="s">
        <v>38</v>
      </c>
      <c r="AG9" s="212" t="s">
        <v>82</v>
      </c>
      <c r="AH9" s="212"/>
      <c r="AI9" s="212"/>
      <c r="AJ9" s="212" t="s">
        <v>38</v>
      </c>
      <c r="AK9" s="212" t="s">
        <v>82</v>
      </c>
      <c r="AL9" s="212" t="s">
        <v>40</v>
      </c>
      <c r="AM9" s="212"/>
      <c r="AN9" s="212"/>
      <c r="AO9" s="212"/>
      <c r="AP9" s="212" t="s">
        <v>38</v>
      </c>
      <c r="AQ9" s="212" t="s">
        <v>82</v>
      </c>
      <c r="AR9" s="212"/>
      <c r="AS9" s="212"/>
      <c r="AT9" s="212" t="s">
        <v>38</v>
      </c>
      <c r="AU9" s="212" t="s">
        <v>82</v>
      </c>
      <c r="AV9" s="212" t="s">
        <v>40</v>
      </c>
      <c r="AW9" s="212"/>
      <c r="AX9" s="212"/>
      <c r="AY9" s="212"/>
      <c r="AZ9" s="212"/>
      <c r="BA9" s="212"/>
      <c r="BB9" s="212" t="s">
        <v>41</v>
      </c>
      <c r="BC9" s="212" t="s">
        <v>56</v>
      </c>
      <c r="BD9" s="212"/>
    </row>
    <row r="10" spans="1:56" ht="39.7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 t="s">
        <v>39</v>
      </c>
      <c r="R10" s="212" t="s">
        <v>40</v>
      </c>
      <c r="S10" s="212"/>
      <c r="T10" s="212"/>
      <c r="U10" s="212"/>
      <c r="V10" s="212"/>
      <c r="W10" s="212" t="s">
        <v>39</v>
      </c>
      <c r="X10" s="212" t="s">
        <v>40</v>
      </c>
      <c r="Y10" s="212"/>
      <c r="Z10" s="212"/>
      <c r="AA10" s="212"/>
      <c r="AB10" s="212" t="s">
        <v>227</v>
      </c>
      <c r="AC10" s="212"/>
      <c r="AD10" s="212" t="s">
        <v>224</v>
      </c>
      <c r="AE10" s="212"/>
      <c r="AF10" s="212"/>
      <c r="AG10" s="212" t="s">
        <v>39</v>
      </c>
      <c r="AH10" s="212" t="s">
        <v>40</v>
      </c>
      <c r="AI10" s="212"/>
      <c r="AJ10" s="212"/>
      <c r="AK10" s="212"/>
      <c r="AL10" s="212" t="s">
        <v>229</v>
      </c>
      <c r="AM10" s="212"/>
      <c r="AN10" s="212" t="s">
        <v>225</v>
      </c>
      <c r="AO10" s="212"/>
      <c r="AP10" s="212"/>
      <c r="AQ10" s="212" t="s">
        <v>39</v>
      </c>
      <c r="AR10" s="212" t="s">
        <v>40</v>
      </c>
      <c r="AS10" s="212"/>
      <c r="AT10" s="212"/>
      <c r="AU10" s="212"/>
      <c r="AV10" s="212" t="s">
        <v>232</v>
      </c>
      <c r="AW10" s="212"/>
      <c r="AX10" s="212" t="s">
        <v>233</v>
      </c>
      <c r="AY10" s="212"/>
      <c r="AZ10" s="212"/>
      <c r="BA10" s="212"/>
      <c r="BB10" s="212"/>
      <c r="BC10" s="212"/>
      <c r="BD10" s="212"/>
    </row>
    <row r="11" spans="1:56" ht="64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94" t="s">
        <v>41</v>
      </c>
      <c r="S11" s="94" t="s">
        <v>56</v>
      </c>
      <c r="T11" s="212"/>
      <c r="U11" s="212"/>
      <c r="V11" s="212"/>
      <c r="W11" s="212"/>
      <c r="X11" s="94" t="s">
        <v>41</v>
      </c>
      <c r="Y11" s="94" t="s">
        <v>56</v>
      </c>
      <c r="Z11" s="212"/>
      <c r="AA11" s="212"/>
      <c r="AB11" s="94" t="s">
        <v>38</v>
      </c>
      <c r="AC11" s="94" t="s">
        <v>82</v>
      </c>
      <c r="AD11" s="94" t="s">
        <v>38</v>
      </c>
      <c r="AE11" s="94" t="s">
        <v>82</v>
      </c>
      <c r="AF11" s="212"/>
      <c r="AG11" s="212"/>
      <c r="AH11" s="94" t="s">
        <v>41</v>
      </c>
      <c r="AI11" s="94" t="s">
        <v>56</v>
      </c>
      <c r="AJ11" s="212"/>
      <c r="AK11" s="212"/>
      <c r="AL11" s="94" t="s">
        <v>38</v>
      </c>
      <c r="AM11" s="94" t="s">
        <v>82</v>
      </c>
      <c r="AN11" s="94" t="s">
        <v>38</v>
      </c>
      <c r="AO11" s="94" t="s">
        <v>82</v>
      </c>
      <c r="AP11" s="212"/>
      <c r="AQ11" s="212"/>
      <c r="AR11" s="94" t="s">
        <v>41</v>
      </c>
      <c r="AS11" s="94" t="s">
        <v>56</v>
      </c>
      <c r="AT11" s="212"/>
      <c r="AU11" s="212"/>
      <c r="AV11" s="94" t="s">
        <v>38</v>
      </c>
      <c r="AW11" s="94" t="s">
        <v>82</v>
      </c>
      <c r="AX11" s="94" t="s">
        <v>38</v>
      </c>
      <c r="AY11" s="94" t="s">
        <v>82</v>
      </c>
      <c r="AZ11" s="212"/>
      <c r="BA11" s="212"/>
      <c r="BB11" s="212"/>
      <c r="BC11" s="212"/>
      <c r="BD11" s="212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31</v>
      </c>
      <c r="B14" s="16" t="s">
        <v>145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236</v>
      </c>
      <c r="B15" s="36" t="s">
        <v>92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144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43</v>
      </c>
      <c r="B17" s="4" t="s">
        <v>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45</v>
      </c>
      <c r="B18" s="4" t="s">
        <v>46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58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42</v>
      </c>
      <c r="B20" s="7" t="s">
        <v>143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99</v>
      </c>
      <c r="B21" s="7" t="s">
        <v>139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43</v>
      </c>
      <c r="B22" s="4" t="s">
        <v>44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45</v>
      </c>
      <c r="B23" s="4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101</v>
      </c>
      <c r="B24" s="7" t="s">
        <v>140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43</v>
      </c>
      <c r="B25" s="4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45</v>
      </c>
      <c r="B26" s="4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102</v>
      </c>
      <c r="B27" s="7" t="s">
        <v>142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128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43</v>
      </c>
      <c r="B30" s="4" t="s">
        <v>44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45</v>
      </c>
      <c r="B31" s="4" t="s">
        <v>46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43</v>
      </c>
      <c r="B33" s="4" t="s">
        <v>44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45</v>
      </c>
      <c r="B34" s="4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47</v>
      </c>
      <c r="B35" s="7" t="s">
        <v>130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99</v>
      </c>
      <c r="B36" s="7" t="s">
        <v>141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43</v>
      </c>
      <c r="B37" s="4" t="s">
        <v>44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45</v>
      </c>
      <c r="B38" s="4" t="s">
        <v>46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101</v>
      </c>
      <c r="B39" s="7" t="s">
        <v>142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43</v>
      </c>
      <c r="B40" s="4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45</v>
      </c>
      <c r="B41" s="4" t="s">
        <v>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237</v>
      </c>
      <c r="B42" s="36" t="s">
        <v>93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238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32</v>
      </c>
      <c r="B44" s="16" t="s">
        <v>131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45</v>
      </c>
      <c r="B46" s="16" t="s">
        <v>146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45</v>
      </c>
      <c r="B47" s="35" t="s">
        <v>45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3" t="s">
        <v>148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</row>
    <row r="2" spans="1:56" s="13" customFormat="1" ht="18.75">
      <c r="A2" s="214" t="s">
        <v>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</row>
    <row r="3" spans="1:56" s="13" customFormat="1" ht="18.75">
      <c r="A3" s="213" t="s">
        <v>252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</row>
    <row r="4" spans="1:56" s="13" customFormat="1" ht="18.75">
      <c r="A4" s="214" t="str">
        <f>'Bieu 01 TH'!A4:AN4</f>
        <v>(Biểu mẫu kèm theo Công văn số              /SKHĐT-TH ngày           tháng       năm 2019 của Sở Kế hoạch và Đầu tư)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</row>
    <row r="5" spans="1:56" s="13" customFormat="1" ht="18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56" ht="52.5" customHeight="1">
      <c r="A6" s="212" t="s">
        <v>1</v>
      </c>
      <c r="B6" s="212" t="s">
        <v>33</v>
      </c>
      <c r="C6" s="212" t="s">
        <v>134</v>
      </c>
      <c r="D6" s="212" t="s">
        <v>124</v>
      </c>
      <c r="E6" s="212" t="s">
        <v>125</v>
      </c>
      <c r="F6" s="212" t="s">
        <v>126</v>
      </c>
      <c r="G6" s="212" t="s">
        <v>133</v>
      </c>
      <c r="H6" s="212"/>
      <c r="I6" s="212"/>
      <c r="J6" s="212" t="s">
        <v>136</v>
      </c>
      <c r="K6" s="212"/>
      <c r="L6" s="212" t="s">
        <v>135</v>
      </c>
      <c r="M6" s="212"/>
      <c r="N6" s="212"/>
      <c r="O6" s="212"/>
      <c r="P6" s="212" t="s">
        <v>40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 t="s">
        <v>137</v>
      </c>
      <c r="BA6" s="212"/>
      <c r="BB6" s="212"/>
      <c r="BC6" s="212"/>
      <c r="BD6" s="212" t="s">
        <v>3</v>
      </c>
    </row>
    <row r="7" spans="1:56" ht="25.5" customHeight="1">
      <c r="A7" s="212"/>
      <c r="B7" s="212"/>
      <c r="C7" s="212"/>
      <c r="D7" s="212"/>
      <c r="E7" s="212"/>
      <c r="F7" s="212"/>
      <c r="G7" s="212" t="s">
        <v>36</v>
      </c>
      <c r="H7" s="212" t="s">
        <v>37</v>
      </c>
      <c r="I7" s="212"/>
      <c r="J7" s="212" t="s">
        <v>38</v>
      </c>
      <c r="K7" s="212" t="s">
        <v>55</v>
      </c>
      <c r="L7" s="212" t="s">
        <v>38</v>
      </c>
      <c r="M7" s="212" t="s">
        <v>55</v>
      </c>
      <c r="N7" s="212"/>
      <c r="O7" s="212"/>
      <c r="P7" s="212" t="s">
        <v>220</v>
      </c>
      <c r="Q7" s="212"/>
      <c r="R7" s="212"/>
      <c r="S7" s="212"/>
      <c r="T7" s="212"/>
      <c r="U7" s="212"/>
      <c r="V7" s="212" t="s">
        <v>222</v>
      </c>
      <c r="W7" s="212"/>
      <c r="X7" s="212"/>
      <c r="Y7" s="212"/>
      <c r="Z7" s="212"/>
      <c r="AA7" s="212"/>
      <c r="AB7" s="212"/>
      <c r="AC7" s="212"/>
      <c r="AD7" s="212"/>
      <c r="AE7" s="212"/>
      <c r="AF7" s="212" t="s">
        <v>223</v>
      </c>
      <c r="AG7" s="212"/>
      <c r="AH7" s="212"/>
      <c r="AI7" s="212"/>
      <c r="AJ7" s="212"/>
      <c r="AK7" s="212"/>
      <c r="AL7" s="212"/>
      <c r="AM7" s="212"/>
      <c r="AN7" s="212"/>
      <c r="AO7" s="212"/>
      <c r="AP7" s="212" t="s">
        <v>230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 t="s">
        <v>38</v>
      </c>
      <c r="BA7" s="212" t="s">
        <v>55</v>
      </c>
      <c r="BB7" s="212"/>
      <c r="BC7" s="212"/>
      <c r="BD7" s="212"/>
    </row>
    <row r="8" spans="1:56" ht="28.5" customHeight="1">
      <c r="A8" s="212"/>
      <c r="B8" s="212"/>
      <c r="C8" s="212"/>
      <c r="D8" s="212"/>
      <c r="E8" s="212"/>
      <c r="F8" s="212"/>
      <c r="G8" s="212"/>
      <c r="H8" s="212" t="s">
        <v>38</v>
      </c>
      <c r="I8" s="212" t="s">
        <v>127</v>
      </c>
      <c r="J8" s="212"/>
      <c r="K8" s="212"/>
      <c r="L8" s="212"/>
      <c r="M8" s="212" t="s">
        <v>39</v>
      </c>
      <c r="N8" s="212" t="s">
        <v>40</v>
      </c>
      <c r="O8" s="212"/>
      <c r="P8" s="212" t="s">
        <v>219</v>
      </c>
      <c r="Q8" s="212"/>
      <c r="R8" s="212"/>
      <c r="S8" s="212"/>
      <c r="T8" s="212" t="s">
        <v>221</v>
      </c>
      <c r="U8" s="212"/>
      <c r="V8" s="212" t="s">
        <v>219</v>
      </c>
      <c r="W8" s="212"/>
      <c r="X8" s="212"/>
      <c r="Y8" s="212"/>
      <c r="Z8" s="212" t="s">
        <v>226</v>
      </c>
      <c r="AA8" s="212"/>
      <c r="AB8" s="212"/>
      <c r="AC8" s="212"/>
      <c r="AD8" s="212"/>
      <c r="AE8" s="212"/>
      <c r="AF8" s="212" t="s">
        <v>219</v>
      </c>
      <c r="AG8" s="212"/>
      <c r="AH8" s="212"/>
      <c r="AI8" s="212"/>
      <c r="AJ8" s="212" t="s">
        <v>228</v>
      </c>
      <c r="AK8" s="212"/>
      <c r="AL8" s="212"/>
      <c r="AM8" s="212"/>
      <c r="AN8" s="212"/>
      <c r="AO8" s="212"/>
      <c r="AP8" s="212" t="s">
        <v>219</v>
      </c>
      <c r="AQ8" s="212"/>
      <c r="AR8" s="212"/>
      <c r="AS8" s="212"/>
      <c r="AT8" s="212" t="s">
        <v>231</v>
      </c>
      <c r="AU8" s="212"/>
      <c r="AV8" s="212"/>
      <c r="AW8" s="212"/>
      <c r="AX8" s="212"/>
      <c r="AY8" s="212"/>
      <c r="AZ8" s="212"/>
      <c r="BA8" s="212" t="s">
        <v>39</v>
      </c>
      <c r="BB8" s="212" t="s">
        <v>40</v>
      </c>
      <c r="BC8" s="212"/>
      <c r="BD8" s="212"/>
    </row>
    <row r="9" spans="1:56" ht="21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 t="s">
        <v>41</v>
      </c>
      <c r="O9" s="212" t="s">
        <v>56</v>
      </c>
      <c r="P9" s="212" t="s">
        <v>38</v>
      </c>
      <c r="Q9" s="212" t="s">
        <v>55</v>
      </c>
      <c r="R9" s="212"/>
      <c r="S9" s="212"/>
      <c r="T9" s="212" t="s">
        <v>38</v>
      </c>
      <c r="U9" s="212" t="s">
        <v>55</v>
      </c>
      <c r="V9" s="212" t="s">
        <v>38</v>
      </c>
      <c r="W9" s="212" t="s">
        <v>55</v>
      </c>
      <c r="X9" s="212"/>
      <c r="Y9" s="212"/>
      <c r="Z9" s="212" t="s">
        <v>38</v>
      </c>
      <c r="AA9" s="212" t="s">
        <v>55</v>
      </c>
      <c r="AB9" s="212" t="s">
        <v>40</v>
      </c>
      <c r="AC9" s="212"/>
      <c r="AD9" s="212"/>
      <c r="AE9" s="212"/>
      <c r="AF9" s="212" t="s">
        <v>38</v>
      </c>
      <c r="AG9" s="212" t="s">
        <v>55</v>
      </c>
      <c r="AH9" s="212"/>
      <c r="AI9" s="212"/>
      <c r="AJ9" s="212" t="s">
        <v>38</v>
      </c>
      <c r="AK9" s="212" t="s">
        <v>55</v>
      </c>
      <c r="AL9" s="212" t="s">
        <v>40</v>
      </c>
      <c r="AM9" s="212"/>
      <c r="AN9" s="212"/>
      <c r="AO9" s="212"/>
      <c r="AP9" s="212" t="s">
        <v>38</v>
      </c>
      <c r="AQ9" s="212" t="s">
        <v>55</v>
      </c>
      <c r="AR9" s="212"/>
      <c r="AS9" s="212"/>
      <c r="AT9" s="212" t="s">
        <v>38</v>
      </c>
      <c r="AU9" s="212" t="s">
        <v>55</v>
      </c>
      <c r="AV9" s="212" t="s">
        <v>40</v>
      </c>
      <c r="AW9" s="212"/>
      <c r="AX9" s="212"/>
      <c r="AY9" s="212"/>
      <c r="AZ9" s="212"/>
      <c r="BA9" s="212"/>
      <c r="BB9" s="212" t="s">
        <v>41</v>
      </c>
      <c r="BC9" s="212" t="s">
        <v>56</v>
      </c>
      <c r="BD9" s="212"/>
    </row>
    <row r="10" spans="1:56" ht="39.7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 t="s">
        <v>39</v>
      </c>
      <c r="R10" s="212" t="s">
        <v>40</v>
      </c>
      <c r="S10" s="212"/>
      <c r="T10" s="212"/>
      <c r="U10" s="212"/>
      <c r="V10" s="212"/>
      <c r="W10" s="212" t="s">
        <v>39</v>
      </c>
      <c r="X10" s="212" t="s">
        <v>40</v>
      </c>
      <c r="Y10" s="212"/>
      <c r="Z10" s="212"/>
      <c r="AA10" s="212"/>
      <c r="AB10" s="212" t="s">
        <v>227</v>
      </c>
      <c r="AC10" s="212"/>
      <c r="AD10" s="212" t="s">
        <v>224</v>
      </c>
      <c r="AE10" s="212"/>
      <c r="AF10" s="212"/>
      <c r="AG10" s="212" t="s">
        <v>39</v>
      </c>
      <c r="AH10" s="212" t="s">
        <v>40</v>
      </c>
      <c r="AI10" s="212"/>
      <c r="AJ10" s="212"/>
      <c r="AK10" s="212"/>
      <c r="AL10" s="212" t="s">
        <v>229</v>
      </c>
      <c r="AM10" s="212"/>
      <c r="AN10" s="212" t="s">
        <v>225</v>
      </c>
      <c r="AO10" s="212"/>
      <c r="AP10" s="212"/>
      <c r="AQ10" s="212" t="s">
        <v>39</v>
      </c>
      <c r="AR10" s="212" t="s">
        <v>40</v>
      </c>
      <c r="AS10" s="212"/>
      <c r="AT10" s="212"/>
      <c r="AU10" s="212"/>
      <c r="AV10" s="212" t="s">
        <v>232</v>
      </c>
      <c r="AW10" s="212"/>
      <c r="AX10" s="212" t="s">
        <v>233</v>
      </c>
      <c r="AY10" s="212"/>
      <c r="AZ10" s="212"/>
      <c r="BA10" s="212"/>
      <c r="BB10" s="212"/>
      <c r="BC10" s="212"/>
      <c r="BD10" s="212"/>
    </row>
    <row r="11" spans="1:56" ht="64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94" t="s">
        <v>41</v>
      </c>
      <c r="S11" s="94" t="s">
        <v>56</v>
      </c>
      <c r="T11" s="212"/>
      <c r="U11" s="212"/>
      <c r="V11" s="212"/>
      <c r="W11" s="212"/>
      <c r="X11" s="94" t="s">
        <v>41</v>
      </c>
      <c r="Y11" s="94" t="s">
        <v>56</v>
      </c>
      <c r="Z11" s="212"/>
      <c r="AA11" s="212"/>
      <c r="AB11" s="94" t="s">
        <v>38</v>
      </c>
      <c r="AC11" s="94" t="s">
        <v>55</v>
      </c>
      <c r="AD11" s="94" t="s">
        <v>38</v>
      </c>
      <c r="AE11" s="94" t="s">
        <v>55</v>
      </c>
      <c r="AF11" s="212"/>
      <c r="AG11" s="212"/>
      <c r="AH11" s="94" t="s">
        <v>41</v>
      </c>
      <c r="AI11" s="94" t="s">
        <v>56</v>
      </c>
      <c r="AJ11" s="212"/>
      <c r="AK11" s="212"/>
      <c r="AL11" s="94" t="s">
        <v>38</v>
      </c>
      <c r="AM11" s="94" t="s">
        <v>55</v>
      </c>
      <c r="AN11" s="94" t="s">
        <v>38</v>
      </c>
      <c r="AO11" s="94" t="s">
        <v>55</v>
      </c>
      <c r="AP11" s="212"/>
      <c r="AQ11" s="212"/>
      <c r="AR11" s="94" t="s">
        <v>41</v>
      </c>
      <c r="AS11" s="94" t="s">
        <v>56</v>
      </c>
      <c r="AT11" s="212"/>
      <c r="AU11" s="212"/>
      <c r="AV11" s="94" t="s">
        <v>38</v>
      </c>
      <c r="AW11" s="94" t="s">
        <v>55</v>
      </c>
      <c r="AX11" s="94" t="s">
        <v>38</v>
      </c>
      <c r="AY11" s="94" t="s">
        <v>55</v>
      </c>
      <c r="AZ11" s="212"/>
      <c r="BA11" s="212"/>
      <c r="BB11" s="212"/>
      <c r="BC11" s="212"/>
      <c r="BD11" s="212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31</v>
      </c>
      <c r="B14" s="16" t="s">
        <v>151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43</v>
      </c>
      <c r="B16" s="4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45</v>
      </c>
      <c r="B17" s="4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58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42</v>
      </c>
      <c r="B19" s="7" t="s">
        <v>143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99</v>
      </c>
      <c r="B20" s="7" t="s">
        <v>139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43</v>
      </c>
      <c r="B21" s="4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45</v>
      </c>
      <c r="B22" s="4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101</v>
      </c>
      <c r="B23" s="7" t="s">
        <v>140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43</v>
      </c>
      <c r="B24" s="4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45</v>
      </c>
      <c r="B25" s="4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102</v>
      </c>
      <c r="B26" s="7" t="s">
        <v>142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43</v>
      </c>
      <c r="B29" s="4" t="s">
        <v>44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45</v>
      </c>
      <c r="B30" s="4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43</v>
      </c>
      <c r="B32" s="4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45</v>
      </c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47</v>
      </c>
      <c r="B34" s="7" t="s">
        <v>130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99</v>
      </c>
      <c r="B35" s="7" t="s">
        <v>141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43</v>
      </c>
      <c r="B36" s="4" t="s">
        <v>44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45</v>
      </c>
      <c r="B37" s="4" t="s">
        <v>46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101</v>
      </c>
      <c r="B38" s="7" t="s">
        <v>142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43</v>
      </c>
      <c r="B39" s="4" t="s">
        <v>44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45</v>
      </c>
      <c r="B40" s="4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32</v>
      </c>
      <c r="B41" s="16" t="s">
        <v>151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132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45</v>
      </c>
      <c r="B43" s="16" t="s">
        <v>146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45</v>
      </c>
      <c r="B44" s="35" t="s">
        <v>45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3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</row>
    <row r="2" spans="1:56" s="13" customFormat="1" ht="18.75">
      <c r="A2" s="214" t="s">
        <v>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</row>
    <row r="3" spans="1:56" s="13" customFormat="1" ht="18.75">
      <c r="A3" s="213" t="s">
        <v>200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</row>
    <row r="4" spans="1:56" s="13" customFormat="1" ht="18.75">
      <c r="A4" s="214" t="str">
        <f>'Bieu 01 TH'!A4:AN4</f>
        <v>(Biểu mẫu kèm theo Công văn số              /SKHĐT-TH ngày           tháng       năm 2019 của Sở Kế hoạch và Đầu tư)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</row>
    <row r="5" spans="1:56" s="13" customFormat="1" ht="18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56" ht="52.5" customHeight="1">
      <c r="A6" s="212" t="s">
        <v>1</v>
      </c>
      <c r="B6" s="212" t="s">
        <v>33</v>
      </c>
      <c r="C6" s="212" t="s">
        <v>134</v>
      </c>
      <c r="D6" s="212" t="s">
        <v>124</v>
      </c>
      <c r="E6" s="212" t="s">
        <v>125</v>
      </c>
      <c r="F6" s="212" t="s">
        <v>126</v>
      </c>
      <c r="G6" s="212" t="s">
        <v>133</v>
      </c>
      <c r="H6" s="212"/>
      <c r="I6" s="212"/>
      <c r="J6" s="212" t="s">
        <v>136</v>
      </c>
      <c r="K6" s="212"/>
      <c r="L6" s="212" t="s">
        <v>135</v>
      </c>
      <c r="M6" s="212"/>
      <c r="N6" s="212"/>
      <c r="O6" s="212"/>
      <c r="P6" s="212" t="s">
        <v>40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 t="s">
        <v>137</v>
      </c>
      <c r="BA6" s="212"/>
      <c r="BB6" s="212"/>
      <c r="BC6" s="212"/>
      <c r="BD6" s="212" t="s">
        <v>3</v>
      </c>
    </row>
    <row r="7" spans="1:56" ht="25.5" customHeight="1">
      <c r="A7" s="212"/>
      <c r="B7" s="212"/>
      <c r="C7" s="212"/>
      <c r="D7" s="212"/>
      <c r="E7" s="212"/>
      <c r="F7" s="212"/>
      <c r="G7" s="212" t="s">
        <v>36</v>
      </c>
      <c r="H7" s="212" t="s">
        <v>37</v>
      </c>
      <c r="I7" s="212"/>
      <c r="J7" s="212" t="s">
        <v>38</v>
      </c>
      <c r="K7" s="212" t="s">
        <v>234</v>
      </c>
      <c r="L7" s="212" t="s">
        <v>38</v>
      </c>
      <c r="M7" s="212" t="s">
        <v>82</v>
      </c>
      <c r="N7" s="212"/>
      <c r="O7" s="212"/>
      <c r="P7" s="212" t="s">
        <v>220</v>
      </c>
      <c r="Q7" s="212"/>
      <c r="R7" s="212"/>
      <c r="S7" s="212"/>
      <c r="T7" s="212"/>
      <c r="U7" s="212"/>
      <c r="V7" s="212" t="s">
        <v>222</v>
      </c>
      <c r="W7" s="212"/>
      <c r="X7" s="212"/>
      <c r="Y7" s="212"/>
      <c r="Z7" s="212"/>
      <c r="AA7" s="212"/>
      <c r="AB7" s="212"/>
      <c r="AC7" s="212"/>
      <c r="AD7" s="212"/>
      <c r="AE7" s="212"/>
      <c r="AF7" s="212" t="s">
        <v>223</v>
      </c>
      <c r="AG7" s="212"/>
      <c r="AH7" s="212"/>
      <c r="AI7" s="212"/>
      <c r="AJ7" s="212"/>
      <c r="AK7" s="212"/>
      <c r="AL7" s="212"/>
      <c r="AM7" s="212"/>
      <c r="AN7" s="212"/>
      <c r="AO7" s="212"/>
      <c r="AP7" s="212" t="s">
        <v>230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 t="s">
        <v>38</v>
      </c>
      <c r="BA7" s="212" t="s">
        <v>82</v>
      </c>
      <c r="BB7" s="212"/>
      <c r="BC7" s="212"/>
      <c r="BD7" s="212"/>
    </row>
    <row r="8" spans="1:56" ht="28.5" customHeight="1">
      <c r="A8" s="212"/>
      <c r="B8" s="212"/>
      <c r="C8" s="212"/>
      <c r="D8" s="212"/>
      <c r="E8" s="212"/>
      <c r="F8" s="212"/>
      <c r="G8" s="212"/>
      <c r="H8" s="212" t="s">
        <v>38</v>
      </c>
      <c r="I8" s="212" t="s">
        <v>82</v>
      </c>
      <c r="J8" s="212"/>
      <c r="K8" s="212"/>
      <c r="L8" s="212"/>
      <c r="M8" s="212" t="s">
        <v>39</v>
      </c>
      <c r="N8" s="212" t="s">
        <v>40</v>
      </c>
      <c r="O8" s="212"/>
      <c r="P8" s="212" t="s">
        <v>219</v>
      </c>
      <c r="Q8" s="212"/>
      <c r="R8" s="212"/>
      <c r="S8" s="212"/>
      <c r="T8" s="212" t="s">
        <v>221</v>
      </c>
      <c r="U8" s="212"/>
      <c r="V8" s="212" t="s">
        <v>219</v>
      </c>
      <c r="W8" s="212"/>
      <c r="X8" s="212"/>
      <c r="Y8" s="212"/>
      <c r="Z8" s="212" t="s">
        <v>226</v>
      </c>
      <c r="AA8" s="212"/>
      <c r="AB8" s="212"/>
      <c r="AC8" s="212"/>
      <c r="AD8" s="212"/>
      <c r="AE8" s="212"/>
      <c r="AF8" s="212" t="s">
        <v>219</v>
      </c>
      <c r="AG8" s="212"/>
      <c r="AH8" s="212"/>
      <c r="AI8" s="212"/>
      <c r="AJ8" s="212" t="s">
        <v>228</v>
      </c>
      <c r="AK8" s="212"/>
      <c r="AL8" s="212"/>
      <c r="AM8" s="212"/>
      <c r="AN8" s="212"/>
      <c r="AO8" s="212"/>
      <c r="AP8" s="212" t="s">
        <v>219</v>
      </c>
      <c r="AQ8" s="212"/>
      <c r="AR8" s="212"/>
      <c r="AS8" s="212"/>
      <c r="AT8" s="212" t="s">
        <v>231</v>
      </c>
      <c r="AU8" s="212"/>
      <c r="AV8" s="212"/>
      <c r="AW8" s="212"/>
      <c r="AX8" s="212"/>
      <c r="AY8" s="212"/>
      <c r="AZ8" s="212"/>
      <c r="BA8" s="212" t="s">
        <v>39</v>
      </c>
      <c r="BB8" s="212" t="s">
        <v>40</v>
      </c>
      <c r="BC8" s="212"/>
      <c r="BD8" s="212"/>
    </row>
    <row r="9" spans="1:56" ht="21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 t="s">
        <v>41</v>
      </c>
      <c r="O9" s="212" t="s">
        <v>56</v>
      </c>
      <c r="P9" s="212" t="s">
        <v>38</v>
      </c>
      <c r="Q9" s="212" t="s">
        <v>82</v>
      </c>
      <c r="R9" s="212"/>
      <c r="S9" s="212"/>
      <c r="T9" s="212" t="s">
        <v>38</v>
      </c>
      <c r="U9" s="212" t="s">
        <v>82</v>
      </c>
      <c r="V9" s="212" t="s">
        <v>38</v>
      </c>
      <c r="W9" s="212" t="s">
        <v>82</v>
      </c>
      <c r="X9" s="212"/>
      <c r="Y9" s="212"/>
      <c r="Z9" s="212" t="s">
        <v>38</v>
      </c>
      <c r="AA9" s="212" t="s">
        <v>82</v>
      </c>
      <c r="AB9" s="212" t="s">
        <v>40</v>
      </c>
      <c r="AC9" s="212"/>
      <c r="AD9" s="212"/>
      <c r="AE9" s="212"/>
      <c r="AF9" s="212" t="s">
        <v>38</v>
      </c>
      <c r="AG9" s="212" t="s">
        <v>82</v>
      </c>
      <c r="AH9" s="212"/>
      <c r="AI9" s="212"/>
      <c r="AJ9" s="212" t="s">
        <v>38</v>
      </c>
      <c r="AK9" s="212" t="s">
        <v>82</v>
      </c>
      <c r="AL9" s="212" t="s">
        <v>40</v>
      </c>
      <c r="AM9" s="212"/>
      <c r="AN9" s="212"/>
      <c r="AO9" s="212"/>
      <c r="AP9" s="212" t="s">
        <v>38</v>
      </c>
      <c r="AQ9" s="212" t="s">
        <v>82</v>
      </c>
      <c r="AR9" s="212"/>
      <c r="AS9" s="212"/>
      <c r="AT9" s="212" t="s">
        <v>38</v>
      </c>
      <c r="AU9" s="212" t="s">
        <v>82</v>
      </c>
      <c r="AV9" s="212" t="s">
        <v>40</v>
      </c>
      <c r="AW9" s="212"/>
      <c r="AX9" s="212"/>
      <c r="AY9" s="212"/>
      <c r="AZ9" s="212"/>
      <c r="BA9" s="212"/>
      <c r="BB9" s="212" t="s">
        <v>41</v>
      </c>
      <c r="BC9" s="212" t="s">
        <v>56</v>
      </c>
      <c r="BD9" s="212"/>
    </row>
    <row r="10" spans="1:56" ht="39.7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 t="s">
        <v>39</v>
      </c>
      <c r="R10" s="212" t="s">
        <v>40</v>
      </c>
      <c r="S10" s="212"/>
      <c r="T10" s="212"/>
      <c r="U10" s="212"/>
      <c r="V10" s="212"/>
      <c r="W10" s="212" t="s">
        <v>39</v>
      </c>
      <c r="X10" s="212" t="s">
        <v>40</v>
      </c>
      <c r="Y10" s="212"/>
      <c r="Z10" s="212"/>
      <c r="AA10" s="212"/>
      <c r="AB10" s="212" t="s">
        <v>227</v>
      </c>
      <c r="AC10" s="212"/>
      <c r="AD10" s="212" t="s">
        <v>224</v>
      </c>
      <c r="AE10" s="212"/>
      <c r="AF10" s="212"/>
      <c r="AG10" s="212" t="s">
        <v>39</v>
      </c>
      <c r="AH10" s="212" t="s">
        <v>40</v>
      </c>
      <c r="AI10" s="212"/>
      <c r="AJ10" s="212"/>
      <c r="AK10" s="212"/>
      <c r="AL10" s="212" t="s">
        <v>229</v>
      </c>
      <c r="AM10" s="212"/>
      <c r="AN10" s="212" t="s">
        <v>225</v>
      </c>
      <c r="AO10" s="212"/>
      <c r="AP10" s="212"/>
      <c r="AQ10" s="212" t="s">
        <v>39</v>
      </c>
      <c r="AR10" s="212" t="s">
        <v>40</v>
      </c>
      <c r="AS10" s="212"/>
      <c r="AT10" s="212"/>
      <c r="AU10" s="212"/>
      <c r="AV10" s="212" t="s">
        <v>232</v>
      </c>
      <c r="AW10" s="212"/>
      <c r="AX10" s="212" t="s">
        <v>233</v>
      </c>
      <c r="AY10" s="212"/>
      <c r="AZ10" s="212"/>
      <c r="BA10" s="212"/>
      <c r="BB10" s="212"/>
      <c r="BC10" s="212"/>
      <c r="BD10" s="212"/>
    </row>
    <row r="11" spans="1:56" ht="64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94" t="s">
        <v>41</v>
      </c>
      <c r="S11" s="94" t="s">
        <v>56</v>
      </c>
      <c r="T11" s="212"/>
      <c r="U11" s="212"/>
      <c r="V11" s="212"/>
      <c r="W11" s="212"/>
      <c r="X11" s="94" t="s">
        <v>41</v>
      </c>
      <c r="Y11" s="94" t="s">
        <v>56</v>
      </c>
      <c r="Z11" s="212"/>
      <c r="AA11" s="212"/>
      <c r="AB11" s="94" t="s">
        <v>38</v>
      </c>
      <c r="AC11" s="94" t="s">
        <v>82</v>
      </c>
      <c r="AD11" s="99" t="s">
        <v>38</v>
      </c>
      <c r="AE11" s="94" t="s">
        <v>82</v>
      </c>
      <c r="AF11" s="212"/>
      <c r="AG11" s="212"/>
      <c r="AH11" s="94" t="s">
        <v>41</v>
      </c>
      <c r="AI11" s="94" t="s">
        <v>56</v>
      </c>
      <c r="AJ11" s="212"/>
      <c r="AK11" s="212"/>
      <c r="AL11" s="94" t="s">
        <v>38</v>
      </c>
      <c r="AM11" s="94" t="s">
        <v>82</v>
      </c>
      <c r="AN11" s="94" t="s">
        <v>38</v>
      </c>
      <c r="AO11" s="94" t="s">
        <v>82</v>
      </c>
      <c r="AP11" s="212"/>
      <c r="AQ11" s="212"/>
      <c r="AR11" s="94" t="s">
        <v>41</v>
      </c>
      <c r="AS11" s="94" t="s">
        <v>56</v>
      </c>
      <c r="AT11" s="212"/>
      <c r="AU11" s="212"/>
      <c r="AV11" s="94" t="s">
        <v>38</v>
      </c>
      <c r="AW11" s="94" t="s">
        <v>82</v>
      </c>
      <c r="AX11" s="94" t="s">
        <v>38</v>
      </c>
      <c r="AY11" s="94" t="s">
        <v>82</v>
      </c>
      <c r="AZ11" s="212"/>
      <c r="BA11" s="212"/>
      <c r="BB11" s="212"/>
      <c r="BC11" s="212"/>
      <c r="BD11" s="212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31</v>
      </c>
      <c r="B14" s="16" t="s">
        <v>121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43</v>
      </c>
      <c r="B16" s="4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45</v>
      </c>
      <c r="B17" s="4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58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42</v>
      </c>
      <c r="B19" s="7" t="s">
        <v>143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99</v>
      </c>
      <c r="B20" s="7" t="s">
        <v>139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43</v>
      </c>
      <c r="B21" s="4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45</v>
      </c>
      <c r="B22" s="4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101</v>
      </c>
      <c r="B23" s="7" t="s">
        <v>140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43</v>
      </c>
      <c r="B24" s="4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45</v>
      </c>
      <c r="B25" s="4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102</v>
      </c>
      <c r="B26" s="7" t="s">
        <v>142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43</v>
      </c>
      <c r="B29" s="4" t="s">
        <v>44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45</v>
      </c>
      <c r="B30" s="4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43</v>
      </c>
      <c r="B32" s="4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45</v>
      </c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47</v>
      </c>
      <c r="B34" s="7" t="s">
        <v>130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99</v>
      </c>
      <c r="B35" s="7" t="s">
        <v>141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43</v>
      </c>
      <c r="B36" s="4" t="s">
        <v>44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45</v>
      </c>
      <c r="B37" s="4" t="s">
        <v>46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101</v>
      </c>
      <c r="B38" s="7" t="s">
        <v>142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43</v>
      </c>
      <c r="B39" s="4" t="s">
        <v>44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45</v>
      </c>
      <c r="B40" s="4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32</v>
      </c>
      <c r="B41" s="16" t="s">
        <v>235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132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45</v>
      </c>
      <c r="B43" s="16" t="s">
        <v>45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45</v>
      </c>
      <c r="B44" s="35" t="s">
        <v>45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21" t="s">
        <v>152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</row>
    <row r="2" spans="1:95" s="38" customFormat="1" ht="24.95" customHeight="1">
      <c r="A2" s="218" t="s">
        <v>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</row>
    <row r="3" spans="1:95" ht="24.95" customHeight="1">
      <c r="A3" s="222" t="s">
        <v>217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</row>
    <row r="4" spans="1:95" ht="24.95" customHeight="1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</row>
    <row r="5" spans="1:95" s="39" customFormat="1" ht="24.95" customHeight="1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</row>
    <row r="6" spans="1:95" s="40" customFormat="1" ht="27" customHeight="1">
      <c r="A6" s="216" t="s">
        <v>153</v>
      </c>
      <c r="B6" s="216" t="s">
        <v>33</v>
      </c>
      <c r="C6" s="216" t="s">
        <v>34</v>
      </c>
      <c r="D6" s="216" t="s">
        <v>124</v>
      </c>
      <c r="E6" s="216" t="s">
        <v>125</v>
      </c>
      <c r="F6" s="216" t="s">
        <v>126</v>
      </c>
      <c r="G6" s="217" t="s">
        <v>204</v>
      </c>
      <c r="H6" s="217"/>
      <c r="I6" s="217"/>
      <c r="J6" s="217"/>
      <c r="K6" s="217"/>
      <c r="L6" s="216" t="s">
        <v>205</v>
      </c>
      <c r="M6" s="216"/>
      <c r="N6" s="216" t="s">
        <v>206</v>
      </c>
      <c r="O6" s="216"/>
      <c r="P6" s="216"/>
      <c r="Q6" s="216"/>
      <c r="R6" s="216"/>
      <c r="S6" s="216"/>
      <c r="T6" s="216"/>
      <c r="U6" s="216" t="s">
        <v>40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 t="s">
        <v>137</v>
      </c>
      <c r="CK6" s="216"/>
      <c r="CL6" s="216"/>
      <c r="CM6" s="216"/>
      <c r="CN6" s="216"/>
      <c r="CO6" s="216"/>
      <c r="CP6" s="216"/>
      <c r="CQ6" s="216"/>
    </row>
    <row r="7" spans="1:95" s="40" customFormat="1" ht="27" customHeight="1">
      <c r="A7" s="216"/>
      <c r="B7" s="216"/>
      <c r="C7" s="216"/>
      <c r="D7" s="216"/>
      <c r="E7" s="216"/>
      <c r="F7" s="216"/>
      <c r="G7" s="217" t="s">
        <v>36</v>
      </c>
      <c r="H7" s="217" t="s">
        <v>37</v>
      </c>
      <c r="I7" s="217"/>
      <c r="J7" s="217"/>
      <c r="K7" s="217"/>
      <c r="L7" s="216"/>
      <c r="M7" s="216"/>
      <c r="N7" s="217" t="s">
        <v>38</v>
      </c>
      <c r="O7" s="216" t="s">
        <v>40</v>
      </c>
      <c r="P7" s="216"/>
      <c r="Q7" s="216"/>
      <c r="R7" s="216"/>
      <c r="S7" s="216"/>
      <c r="T7" s="216"/>
      <c r="U7" s="216" t="s">
        <v>220</v>
      </c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 t="s">
        <v>222</v>
      </c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 t="s">
        <v>223</v>
      </c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 t="s">
        <v>230</v>
      </c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7" t="s">
        <v>38</v>
      </c>
      <c r="CK7" s="217" t="s">
        <v>6</v>
      </c>
      <c r="CL7" s="217"/>
      <c r="CM7" s="217"/>
      <c r="CN7" s="217"/>
      <c r="CO7" s="217"/>
      <c r="CP7" s="217"/>
      <c r="CQ7" s="216"/>
    </row>
    <row r="8" spans="1:95" s="40" customFormat="1" ht="27" customHeight="1">
      <c r="A8" s="216"/>
      <c r="B8" s="216"/>
      <c r="C8" s="216"/>
      <c r="D8" s="216"/>
      <c r="E8" s="216"/>
      <c r="F8" s="216"/>
      <c r="G8" s="217"/>
      <c r="H8" s="217" t="s">
        <v>38</v>
      </c>
      <c r="I8" s="217" t="s">
        <v>13</v>
      </c>
      <c r="J8" s="217"/>
      <c r="K8" s="217"/>
      <c r="L8" s="217" t="s">
        <v>38</v>
      </c>
      <c r="M8" s="217" t="s">
        <v>210</v>
      </c>
      <c r="N8" s="217"/>
      <c r="O8" s="217" t="s">
        <v>240</v>
      </c>
      <c r="P8" s="217"/>
      <c r="Q8" s="217"/>
      <c r="R8" s="217"/>
      <c r="S8" s="217"/>
      <c r="T8" s="217" t="s">
        <v>241</v>
      </c>
      <c r="U8" s="216" t="s">
        <v>242</v>
      </c>
      <c r="V8" s="216"/>
      <c r="W8" s="216"/>
      <c r="X8" s="216"/>
      <c r="Y8" s="216"/>
      <c r="Z8" s="216"/>
      <c r="AA8" s="216"/>
      <c r="AB8" s="216" t="s">
        <v>221</v>
      </c>
      <c r="AC8" s="216"/>
      <c r="AD8" s="216"/>
      <c r="AE8" s="216"/>
      <c r="AF8" s="216"/>
      <c r="AG8" s="216"/>
      <c r="AH8" s="216" t="s">
        <v>242</v>
      </c>
      <c r="AI8" s="216"/>
      <c r="AJ8" s="216"/>
      <c r="AK8" s="216"/>
      <c r="AL8" s="216"/>
      <c r="AM8" s="216"/>
      <c r="AN8" s="216"/>
      <c r="AO8" s="216" t="s">
        <v>226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242</v>
      </c>
      <c r="BA8" s="216"/>
      <c r="BB8" s="216"/>
      <c r="BC8" s="216"/>
      <c r="BD8" s="216"/>
      <c r="BE8" s="216"/>
      <c r="BF8" s="216"/>
      <c r="BG8" s="216" t="s">
        <v>228</v>
      </c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 t="s">
        <v>242</v>
      </c>
      <c r="BS8" s="216"/>
      <c r="BT8" s="216"/>
      <c r="BU8" s="216"/>
      <c r="BV8" s="216"/>
      <c r="BW8" s="216"/>
      <c r="BX8" s="216"/>
      <c r="BY8" s="216" t="s">
        <v>231</v>
      </c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7"/>
      <c r="CK8" s="220" t="s">
        <v>248</v>
      </c>
      <c r="CL8" s="220"/>
      <c r="CM8" s="220"/>
      <c r="CN8" s="220"/>
      <c r="CO8" s="220"/>
      <c r="CP8" s="217" t="s">
        <v>244</v>
      </c>
      <c r="CQ8" s="216"/>
    </row>
    <row r="9" spans="1:95" s="40" customFormat="1" ht="27" customHeight="1">
      <c r="A9" s="216"/>
      <c r="B9" s="216"/>
      <c r="C9" s="216"/>
      <c r="D9" s="216"/>
      <c r="E9" s="216"/>
      <c r="F9" s="216"/>
      <c r="G9" s="217"/>
      <c r="H9" s="217"/>
      <c r="I9" s="217" t="s">
        <v>207</v>
      </c>
      <c r="J9" s="217" t="s">
        <v>208</v>
      </c>
      <c r="K9" s="217" t="s">
        <v>209</v>
      </c>
      <c r="L9" s="217"/>
      <c r="M9" s="217"/>
      <c r="N9" s="217"/>
      <c r="O9" s="220" t="s">
        <v>207</v>
      </c>
      <c r="P9" s="220"/>
      <c r="Q9" s="220"/>
      <c r="R9" s="217" t="s">
        <v>208</v>
      </c>
      <c r="S9" s="217" t="s">
        <v>209</v>
      </c>
      <c r="T9" s="217"/>
      <c r="U9" s="225" t="s">
        <v>38</v>
      </c>
      <c r="V9" s="228" t="s">
        <v>40</v>
      </c>
      <c r="W9" s="229"/>
      <c r="X9" s="229"/>
      <c r="Y9" s="229"/>
      <c r="Z9" s="229"/>
      <c r="AA9" s="230"/>
      <c r="AB9" s="225" t="s">
        <v>39</v>
      </c>
      <c r="AC9" s="228" t="s">
        <v>40</v>
      </c>
      <c r="AD9" s="229"/>
      <c r="AE9" s="229"/>
      <c r="AF9" s="229"/>
      <c r="AG9" s="230"/>
      <c r="AH9" s="217" t="s">
        <v>38</v>
      </c>
      <c r="AI9" s="216" t="s">
        <v>40</v>
      </c>
      <c r="AJ9" s="216"/>
      <c r="AK9" s="216"/>
      <c r="AL9" s="216"/>
      <c r="AM9" s="216"/>
      <c r="AN9" s="216"/>
      <c r="AO9" s="217" t="s">
        <v>245</v>
      </c>
      <c r="AP9" s="217"/>
      <c r="AQ9" s="217"/>
      <c r="AR9" s="217"/>
      <c r="AS9" s="217"/>
      <c r="AT9" s="217"/>
      <c r="AU9" s="216" t="s">
        <v>224</v>
      </c>
      <c r="AV9" s="216"/>
      <c r="AW9" s="216"/>
      <c r="AX9" s="216"/>
      <c r="AY9" s="216"/>
      <c r="AZ9" s="217" t="s">
        <v>38</v>
      </c>
      <c r="BA9" s="216" t="s">
        <v>40</v>
      </c>
      <c r="BB9" s="216"/>
      <c r="BC9" s="216"/>
      <c r="BD9" s="216"/>
      <c r="BE9" s="216"/>
      <c r="BF9" s="216"/>
      <c r="BG9" s="217" t="s">
        <v>246</v>
      </c>
      <c r="BH9" s="217"/>
      <c r="BI9" s="217"/>
      <c r="BJ9" s="217"/>
      <c r="BK9" s="217"/>
      <c r="BL9" s="217"/>
      <c r="BM9" s="216" t="s">
        <v>225</v>
      </c>
      <c r="BN9" s="216"/>
      <c r="BO9" s="216"/>
      <c r="BP9" s="216"/>
      <c r="BQ9" s="216"/>
      <c r="BR9" s="217" t="s">
        <v>38</v>
      </c>
      <c r="BS9" s="216" t="s">
        <v>40</v>
      </c>
      <c r="BT9" s="216"/>
      <c r="BU9" s="216"/>
      <c r="BV9" s="216"/>
      <c r="BW9" s="216"/>
      <c r="BX9" s="216"/>
      <c r="BY9" s="217" t="s">
        <v>247</v>
      </c>
      <c r="BZ9" s="217"/>
      <c r="CA9" s="217"/>
      <c r="CB9" s="217"/>
      <c r="CC9" s="217"/>
      <c r="CD9" s="217"/>
      <c r="CE9" s="216" t="s">
        <v>233</v>
      </c>
      <c r="CF9" s="216"/>
      <c r="CG9" s="216"/>
      <c r="CH9" s="216"/>
      <c r="CI9" s="216"/>
      <c r="CJ9" s="217"/>
      <c r="CK9" s="220" t="s">
        <v>207</v>
      </c>
      <c r="CL9" s="220"/>
      <c r="CM9" s="220"/>
      <c r="CN9" s="217" t="s">
        <v>208</v>
      </c>
      <c r="CO9" s="217" t="s">
        <v>209</v>
      </c>
      <c r="CP9" s="217"/>
      <c r="CQ9" s="216"/>
    </row>
    <row r="10" spans="1:95" s="40" customFormat="1" ht="33.75" customHeight="1">
      <c r="A10" s="216"/>
      <c r="B10" s="216"/>
      <c r="C10" s="216"/>
      <c r="D10" s="216"/>
      <c r="E10" s="216"/>
      <c r="F10" s="216"/>
      <c r="G10" s="217"/>
      <c r="H10" s="217"/>
      <c r="I10" s="217"/>
      <c r="J10" s="217"/>
      <c r="K10" s="217"/>
      <c r="L10" s="217"/>
      <c r="M10" s="217"/>
      <c r="N10" s="217"/>
      <c r="O10" s="217" t="s">
        <v>39</v>
      </c>
      <c r="P10" s="224" t="s">
        <v>249</v>
      </c>
      <c r="Q10" s="220" t="s">
        <v>56</v>
      </c>
      <c r="R10" s="217"/>
      <c r="S10" s="217"/>
      <c r="T10" s="217"/>
      <c r="U10" s="226"/>
      <c r="V10" s="217" t="s">
        <v>240</v>
      </c>
      <c r="W10" s="217"/>
      <c r="X10" s="217"/>
      <c r="Y10" s="217"/>
      <c r="Z10" s="217"/>
      <c r="AA10" s="217" t="s">
        <v>241</v>
      </c>
      <c r="AB10" s="226"/>
      <c r="AC10" s="217" t="s">
        <v>240</v>
      </c>
      <c r="AD10" s="217"/>
      <c r="AE10" s="217"/>
      <c r="AF10" s="217"/>
      <c r="AG10" s="217" t="s">
        <v>244</v>
      </c>
      <c r="AH10" s="217"/>
      <c r="AI10" s="217" t="s">
        <v>240</v>
      </c>
      <c r="AJ10" s="217"/>
      <c r="AK10" s="217"/>
      <c r="AL10" s="217"/>
      <c r="AM10" s="217"/>
      <c r="AN10" s="217" t="s">
        <v>241</v>
      </c>
      <c r="AO10" s="217" t="s">
        <v>39</v>
      </c>
      <c r="AP10" s="217" t="s">
        <v>240</v>
      </c>
      <c r="AQ10" s="217"/>
      <c r="AR10" s="217"/>
      <c r="AS10" s="217"/>
      <c r="AT10" s="217" t="s">
        <v>244</v>
      </c>
      <c r="AU10" s="217" t="s">
        <v>39</v>
      </c>
      <c r="AV10" s="217" t="s">
        <v>240</v>
      </c>
      <c r="AW10" s="217"/>
      <c r="AX10" s="217"/>
      <c r="AY10" s="217"/>
      <c r="AZ10" s="217"/>
      <c r="BA10" s="217" t="s">
        <v>240</v>
      </c>
      <c r="BB10" s="217"/>
      <c r="BC10" s="217"/>
      <c r="BD10" s="217"/>
      <c r="BE10" s="217"/>
      <c r="BF10" s="217" t="s">
        <v>241</v>
      </c>
      <c r="BG10" s="217" t="s">
        <v>39</v>
      </c>
      <c r="BH10" s="217" t="s">
        <v>240</v>
      </c>
      <c r="BI10" s="217"/>
      <c r="BJ10" s="217"/>
      <c r="BK10" s="217"/>
      <c r="BL10" s="217" t="s">
        <v>244</v>
      </c>
      <c r="BM10" s="217" t="s">
        <v>39</v>
      </c>
      <c r="BN10" s="217" t="s">
        <v>240</v>
      </c>
      <c r="BO10" s="217"/>
      <c r="BP10" s="217"/>
      <c r="BQ10" s="217"/>
      <c r="BR10" s="217"/>
      <c r="BS10" s="217" t="s">
        <v>240</v>
      </c>
      <c r="BT10" s="217"/>
      <c r="BU10" s="217"/>
      <c r="BV10" s="217"/>
      <c r="BW10" s="217"/>
      <c r="BX10" s="217" t="s">
        <v>241</v>
      </c>
      <c r="BY10" s="217" t="s">
        <v>39</v>
      </c>
      <c r="BZ10" s="217" t="s">
        <v>240</v>
      </c>
      <c r="CA10" s="217"/>
      <c r="CB10" s="217"/>
      <c r="CC10" s="217"/>
      <c r="CD10" s="217" t="s">
        <v>244</v>
      </c>
      <c r="CE10" s="217" t="s">
        <v>39</v>
      </c>
      <c r="CF10" s="217" t="s">
        <v>240</v>
      </c>
      <c r="CG10" s="217"/>
      <c r="CH10" s="217"/>
      <c r="CI10" s="217"/>
      <c r="CJ10" s="217"/>
      <c r="CK10" s="217" t="s">
        <v>39</v>
      </c>
      <c r="CL10" s="224" t="s">
        <v>249</v>
      </c>
      <c r="CM10" s="220" t="s">
        <v>56</v>
      </c>
      <c r="CN10" s="217"/>
      <c r="CO10" s="217"/>
      <c r="CP10" s="217"/>
      <c r="CQ10" s="216"/>
    </row>
    <row r="11" spans="1:95" s="40" customFormat="1" ht="33.75" customHeight="1">
      <c r="A11" s="216"/>
      <c r="B11" s="216"/>
      <c r="C11" s="216"/>
      <c r="D11" s="216"/>
      <c r="E11" s="216"/>
      <c r="F11" s="216"/>
      <c r="G11" s="217"/>
      <c r="H11" s="217"/>
      <c r="I11" s="217"/>
      <c r="J11" s="217"/>
      <c r="K11" s="217"/>
      <c r="L11" s="217"/>
      <c r="M11" s="217"/>
      <c r="N11" s="217"/>
      <c r="O11" s="217"/>
      <c r="P11" s="224"/>
      <c r="Q11" s="220"/>
      <c r="R11" s="217"/>
      <c r="S11" s="217"/>
      <c r="T11" s="217"/>
      <c r="U11" s="226"/>
      <c r="V11" s="220" t="s">
        <v>207</v>
      </c>
      <c r="W11" s="220"/>
      <c r="X11" s="220"/>
      <c r="Y11" s="217" t="s">
        <v>208</v>
      </c>
      <c r="Z11" s="217" t="s">
        <v>209</v>
      </c>
      <c r="AA11" s="217"/>
      <c r="AB11" s="226"/>
      <c r="AC11" s="217" t="s">
        <v>39</v>
      </c>
      <c r="AD11" s="217" t="s">
        <v>40</v>
      </c>
      <c r="AE11" s="217"/>
      <c r="AF11" s="217"/>
      <c r="AG11" s="217"/>
      <c r="AH11" s="217"/>
      <c r="AI11" s="220" t="s">
        <v>207</v>
      </c>
      <c r="AJ11" s="220"/>
      <c r="AK11" s="220"/>
      <c r="AL11" s="217" t="s">
        <v>208</v>
      </c>
      <c r="AM11" s="217" t="s">
        <v>209</v>
      </c>
      <c r="AN11" s="217"/>
      <c r="AO11" s="217"/>
      <c r="AP11" s="217" t="s">
        <v>39</v>
      </c>
      <c r="AQ11" s="217" t="s">
        <v>40</v>
      </c>
      <c r="AR11" s="217"/>
      <c r="AS11" s="217"/>
      <c r="AT11" s="217"/>
      <c r="AU11" s="217"/>
      <c r="AV11" s="217" t="s">
        <v>39</v>
      </c>
      <c r="AW11" s="217" t="s">
        <v>40</v>
      </c>
      <c r="AX11" s="217"/>
      <c r="AY11" s="217"/>
      <c r="AZ11" s="217"/>
      <c r="BA11" s="220" t="s">
        <v>207</v>
      </c>
      <c r="BB11" s="220"/>
      <c r="BC11" s="220"/>
      <c r="BD11" s="217" t="s">
        <v>208</v>
      </c>
      <c r="BE11" s="217" t="s">
        <v>209</v>
      </c>
      <c r="BF11" s="217"/>
      <c r="BG11" s="217"/>
      <c r="BH11" s="217" t="s">
        <v>39</v>
      </c>
      <c r="BI11" s="217" t="s">
        <v>40</v>
      </c>
      <c r="BJ11" s="217"/>
      <c r="BK11" s="217"/>
      <c r="BL11" s="217"/>
      <c r="BM11" s="217"/>
      <c r="BN11" s="217" t="s">
        <v>39</v>
      </c>
      <c r="BO11" s="217" t="s">
        <v>40</v>
      </c>
      <c r="BP11" s="217"/>
      <c r="BQ11" s="217"/>
      <c r="BR11" s="217"/>
      <c r="BS11" s="220" t="s">
        <v>207</v>
      </c>
      <c r="BT11" s="220"/>
      <c r="BU11" s="220"/>
      <c r="BV11" s="217" t="s">
        <v>208</v>
      </c>
      <c r="BW11" s="217" t="s">
        <v>209</v>
      </c>
      <c r="BX11" s="217"/>
      <c r="BY11" s="217"/>
      <c r="BZ11" s="217" t="s">
        <v>39</v>
      </c>
      <c r="CA11" s="217" t="s">
        <v>40</v>
      </c>
      <c r="CB11" s="217"/>
      <c r="CC11" s="217"/>
      <c r="CD11" s="217"/>
      <c r="CE11" s="217"/>
      <c r="CF11" s="217" t="s">
        <v>39</v>
      </c>
      <c r="CG11" s="217" t="s">
        <v>40</v>
      </c>
      <c r="CH11" s="217"/>
      <c r="CI11" s="217"/>
      <c r="CJ11" s="217"/>
      <c r="CK11" s="217"/>
      <c r="CL11" s="224"/>
      <c r="CM11" s="220"/>
      <c r="CN11" s="217"/>
      <c r="CO11" s="217"/>
      <c r="CP11" s="217"/>
      <c r="CQ11" s="216"/>
    </row>
    <row r="12" spans="1:95" s="40" customFormat="1" ht="78" customHeight="1">
      <c r="A12" s="216"/>
      <c r="B12" s="216"/>
      <c r="C12" s="216"/>
      <c r="D12" s="216"/>
      <c r="E12" s="216"/>
      <c r="F12" s="216"/>
      <c r="G12" s="217"/>
      <c r="H12" s="217"/>
      <c r="I12" s="217"/>
      <c r="J12" s="217"/>
      <c r="K12" s="217"/>
      <c r="L12" s="217"/>
      <c r="M12" s="217"/>
      <c r="N12" s="217"/>
      <c r="O12" s="217"/>
      <c r="P12" s="224"/>
      <c r="Q12" s="220"/>
      <c r="R12" s="217"/>
      <c r="S12" s="217"/>
      <c r="T12" s="217"/>
      <c r="U12" s="227"/>
      <c r="V12" s="102" t="s">
        <v>39</v>
      </c>
      <c r="W12" s="106" t="s">
        <v>249</v>
      </c>
      <c r="X12" s="107" t="s">
        <v>56</v>
      </c>
      <c r="Y12" s="217"/>
      <c r="Z12" s="217"/>
      <c r="AA12" s="217"/>
      <c r="AB12" s="227"/>
      <c r="AC12" s="217"/>
      <c r="AD12" s="102" t="s">
        <v>179</v>
      </c>
      <c r="AE12" s="102" t="s">
        <v>243</v>
      </c>
      <c r="AF12" s="102" t="s">
        <v>209</v>
      </c>
      <c r="AG12" s="217"/>
      <c r="AH12" s="217"/>
      <c r="AI12" s="102" t="s">
        <v>39</v>
      </c>
      <c r="AJ12" s="106" t="s">
        <v>249</v>
      </c>
      <c r="AK12" s="107" t="s">
        <v>56</v>
      </c>
      <c r="AL12" s="217"/>
      <c r="AM12" s="217"/>
      <c r="AN12" s="217"/>
      <c r="AO12" s="217"/>
      <c r="AP12" s="217"/>
      <c r="AQ12" s="102" t="s">
        <v>179</v>
      </c>
      <c r="AR12" s="102" t="s">
        <v>243</v>
      </c>
      <c r="AS12" s="102" t="s">
        <v>209</v>
      </c>
      <c r="AT12" s="217"/>
      <c r="AU12" s="217"/>
      <c r="AV12" s="217"/>
      <c r="AW12" s="102" t="s">
        <v>179</v>
      </c>
      <c r="AX12" s="102" t="s">
        <v>243</v>
      </c>
      <c r="AY12" s="102" t="s">
        <v>209</v>
      </c>
      <c r="AZ12" s="217"/>
      <c r="BA12" s="102" t="s">
        <v>39</v>
      </c>
      <c r="BB12" s="106" t="s">
        <v>249</v>
      </c>
      <c r="BC12" s="107" t="s">
        <v>56</v>
      </c>
      <c r="BD12" s="217"/>
      <c r="BE12" s="217"/>
      <c r="BF12" s="217"/>
      <c r="BG12" s="217"/>
      <c r="BH12" s="217"/>
      <c r="BI12" s="102" t="s">
        <v>179</v>
      </c>
      <c r="BJ12" s="102" t="s">
        <v>243</v>
      </c>
      <c r="BK12" s="102" t="s">
        <v>209</v>
      </c>
      <c r="BL12" s="217"/>
      <c r="BM12" s="217"/>
      <c r="BN12" s="217"/>
      <c r="BO12" s="102" t="s">
        <v>179</v>
      </c>
      <c r="BP12" s="102" t="s">
        <v>243</v>
      </c>
      <c r="BQ12" s="102" t="s">
        <v>209</v>
      </c>
      <c r="BR12" s="217"/>
      <c r="BS12" s="102" t="s">
        <v>39</v>
      </c>
      <c r="BT12" s="106" t="s">
        <v>249</v>
      </c>
      <c r="BU12" s="107" t="s">
        <v>56</v>
      </c>
      <c r="BV12" s="217"/>
      <c r="BW12" s="217"/>
      <c r="BX12" s="217"/>
      <c r="BY12" s="217"/>
      <c r="BZ12" s="217"/>
      <c r="CA12" s="102" t="s">
        <v>179</v>
      </c>
      <c r="CB12" s="102" t="s">
        <v>243</v>
      </c>
      <c r="CC12" s="102" t="s">
        <v>209</v>
      </c>
      <c r="CD12" s="217"/>
      <c r="CE12" s="217"/>
      <c r="CF12" s="217"/>
      <c r="CG12" s="102" t="s">
        <v>179</v>
      </c>
      <c r="CH12" s="102" t="s">
        <v>243</v>
      </c>
      <c r="CI12" s="102" t="s">
        <v>209</v>
      </c>
      <c r="CJ12" s="217"/>
      <c r="CK12" s="217"/>
      <c r="CL12" s="224"/>
      <c r="CM12" s="220"/>
      <c r="CN12" s="217"/>
      <c r="CO12" s="217"/>
      <c r="CP12" s="217"/>
      <c r="CQ12" s="216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9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31</v>
      </c>
      <c r="B15" s="76" t="s">
        <v>211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43</v>
      </c>
      <c r="B16" s="79" t="s">
        <v>188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99</v>
      </c>
      <c r="B17" s="81" t="s">
        <v>189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42</v>
      </c>
      <c r="B18" s="83" t="s">
        <v>44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47</v>
      </c>
      <c r="B19" s="83" t="s">
        <v>44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45</v>
      </c>
      <c r="B20" s="84" t="s">
        <v>46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101</v>
      </c>
      <c r="B21" s="81" t="s">
        <v>190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42</v>
      </c>
      <c r="B22" s="83" t="s">
        <v>44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45</v>
      </c>
      <c r="B23" s="84" t="s">
        <v>46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102</v>
      </c>
      <c r="B24" s="81" t="s">
        <v>191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42</v>
      </c>
      <c r="B25" s="83" t="s">
        <v>44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45</v>
      </c>
      <c r="B26" s="84" t="s">
        <v>46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59</v>
      </c>
      <c r="B27" s="79" t="s">
        <v>192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99</v>
      </c>
      <c r="B28" s="81" t="s">
        <v>189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42</v>
      </c>
      <c r="B29" s="83" t="s">
        <v>44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45</v>
      </c>
      <c r="B30" s="84" t="s">
        <v>46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101</v>
      </c>
      <c r="B31" s="81" t="s">
        <v>190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42</v>
      </c>
      <c r="B32" s="83" t="s">
        <v>44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45</v>
      </c>
      <c r="B33" s="84" t="s">
        <v>46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102</v>
      </c>
      <c r="B34" s="81" t="s">
        <v>191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42</v>
      </c>
      <c r="B35" s="83" t="s">
        <v>44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45</v>
      </c>
      <c r="B36" s="84" t="s">
        <v>46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212</v>
      </c>
      <c r="B37" s="79" t="s">
        <v>213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99</v>
      </c>
      <c r="B38" s="81" t="s">
        <v>189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42</v>
      </c>
      <c r="B39" s="83" t="s">
        <v>44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45</v>
      </c>
      <c r="B40" s="84" t="s">
        <v>46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101</v>
      </c>
      <c r="B41" s="81" t="s">
        <v>190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42</v>
      </c>
      <c r="B42" s="83" t="s">
        <v>44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45</v>
      </c>
      <c r="B43" s="84" t="s">
        <v>46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102</v>
      </c>
      <c r="B44" s="81" t="s">
        <v>191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42</v>
      </c>
      <c r="B45" s="83" t="s">
        <v>44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45</v>
      </c>
      <c r="B46" s="84" t="s">
        <v>46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214</v>
      </c>
      <c r="B47" s="79" t="s">
        <v>215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99</v>
      </c>
      <c r="B48" s="81" t="s">
        <v>189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42</v>
      </c>
      <c r="B49" s="83" t="s">
        <v>44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45</v>
      </c>
      <c r="B50" s="84" t="s">
        <v>46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101</v>
      </c>
      <c r="B51" s="81" t="s">
        <v>190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42</v>
      </c>
      <c r="B52" s="83" t="s">
        <v>44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45</v>
      </c>
      <c r="B53" s="84" t="s">
        <v>46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102</v>
      </c>
      <c r="B54" s="81" t="s">
        <v>191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42</v>
      </c>
      <c r="B55" s="83" t="s">
        <v>44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45</v>
      </c>
      <c r="B56" s="84" t="s">
        <v>46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32</v>
      </c>
      <c r="B57" s="76" t="s">
        <v>211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45</v>
      </c>
      <c r="B58" s="79" t="s">
        <v>216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45" t="s">
        <v>218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</row>
    <row r="2" spans="1:94" s="38" customFormat="1" ht="34.5" customHeight="1">
      <c r="A2" s="231" t="s">
        <v>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</row>
    <row r="3" spans="1:94" ht="33.75" customHeight="1">
      <c r="A3" s="246" t="s">
        <v>199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</row>
    <row r="4" spans="1:94" ht="33.75" customHeight="1">
      <c r="A4" s="232" t="str">
        <f>'Bieu 01 TH'!A4:AN4</f>
        <v>(Biểu mẫu kèm theo Công văn số              /SKHĐT-TH ngày           tháng       năm 2019 của Sở Kế hoạch và Đầu tư)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</row>
    <row r="5" spans="1:94" s="39" customFormat="1" ht="30" customHeight="1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</row>
    <row r="6" spans="1:94" s="40" customFormat="1" ht="24.95" customHeight="1">
      <c r="A6" s="237" t="s">
        <v>153</v>
      </c>
      <c r="B6" s="237" t="s">
        <v>33</v>
      </c>
      <c r="C6" s="237" t="s">
        <v>34</v>
      </c>
      <c r="D6" s="237" t="s">
        <v>124</v>
      </c>
      <c r="E6" s="237" t="s">
        <v>125</v>
      </c>
      <c r="F6" s="237" t="s">
        <v>126</v>
      </c>
      <c r="G6" s="237" t="s">
        <v>154</v>
      </c>
      <c r="H6" s="237" t="s">
        <v>155</v>
      </c>
      <c r="I6" s="237" t="s">
        <v>156</v>
      </c>
      <c r="J6" s="233" t="s">
        <v>157</v>
      </c>
      <c r="K6" s="233"/>
      <c r="L6" s="233"/>
      <c r="M6" s="233"/>
      <c r="N6" s="233"/>
      <c r="O6" s="233"/>
      <c r="P6" s="233"/>
      <c r="Q6" s="233"/>
      <c r="R6" s="233"/>
      <c r="S6" s="236" t="s">
        <v>158</v>
      </c>
      <c r="T6" s="236"/>
      <c r="U6" s="236"/>
      <c r="V6" s="236"/>
      <c r="W6" s="236"/>
      <c r="X6" s="236" t="s">
        <v>159</v>
      </c>
      <c r="Y6" s="244"/>
      <c r="Z6" s="244"/>
      <c r="AA6" s="244"/>
      <c r="AB6" s="244"/>
      <c r="AC6" s="236" t="s">
        <v>160</v>
      </c>
      <c r="AD6" s="244"/>
      <c r="AE6" s="244"/>
      <c r="AF6" s="244"/>
      <c r="AG6" s="244"/>
      <c r="AH6" s="244"/>
      <c r="AI6" s="244"/>
      <c r="AJ6" s="236" t="s">
        <v>161</v>
      </c>
      <c r="AK6" s="236"/>
      <c r="AL6" s="236"/>
      <c r="AM6" s="236"/>
      <c r="AN6" s="236"/>
      <c r="AO6" s="236" t="s">
        <v>162</v>
      </c>
      <c r="AP6" s="236"/>
      <c r="AQ6" s="236"/>
      <c r="AR6" s="236"/>
      <c r="AS6" s="236"/>
      <c r="AT6" s="236"/>
      <c r="AU6" s="236"/>
      <c r="AV6" s="236" t="s">
        <v>163</v>
      </c>
      <c r="AW6" s="244"/>
      <c r="AX6" s="244"/>
      <c r="AY6" s="244"/>
      <c r="AZ6" s="244"/>
      <c r="BA6" s="233" t="s">
        <v>164</v>
      </c>
      <c r="BB6" s="233"/>
      <c r="BC6" s="233"/>
      <c r="BD6" s="233"/>
      <c r="BE6" s="233"/>
      <c r="BF6" s="233"/>
      <c r="BG6" s="233"/>
      <c r="BH6" s="233"/>
      <c r="BI6" s="233"/>
      <c r="BJ6" s="236" t="s">
        <v>165</v>
      </c>
      <c r="BK6" s="236"/>
      <c r="BL6" s="236"/>
      <c r="BM6" s="236"/>
      <c r="BN6" s="236"/>
      <c r="BO6" s="236"/>
      <c r="BP6" s="236"/>
      <c r="BQ6" s="247" t="s">
        <v>166</v>
      </c>
      <c r="BR6" s="248"/>
      <c r="BS6" s="248"/>
      <c r="BT6" s="248"/>
      <c r="BU6" s="248"/>
      <c r="BV6" s="248"/>
      <c r="BW6" s="248"/>
      <c r="BX6" s="248"/>
      <c r="BY6" s="249"/>
      <c r="BZ6" s="247" t="s">
        <v>167</v>
      </c>
      <c r="CA6" s="248"/>
      <c r="CB6" s="248"/>
      <c r="CC6" s="248"/>
      <c r="CD6" s="248"/>
      <c r="CE6" s="248"/>
      <c r="CF6" s="248"/>
      <c r="CG6" s="248"/>
      <c r="CH6" s="249"/>
      <c r="CI6" s="247" t="s">
        <v>137</v>
      </c>
      <c r="CJ6" s="248"/>
      <c r="CK6" s="248"/>
      <c r="CL6" s="248"/>
      <c r="CM6" s="248"/>
      <c r="CN6" s="248"/>
      <c r="CO6" s="249"/>
      <c r="CP6" s="237" t="s">
        <v>3</v>
      </c>
    </row>
    <row r="7" spans="1:94" s="40" customFormat="1" ht="24.95" customHeight="1">
      <c r="A7" s="238"/>
      <c r="B7" s="238"/>
      <c r="C7" s="238"/>
      <c r="D7" s="238"/>
      <c r="E7" s="238"/>
      <c r="F7" s="238"/>
      <c r="G7" s="238"/>
      <c r="H7" s="238"/>
      <c r="I7" s="238"/>
      <c r="J7" s="233" t="s">
        <v>168</v>
      </c>
      <c r="K7" s="233" t="s">
        <v>37</v>
      </c>
      <c r="L7" s="233"/>
      <c r="M7" s="233"/>
      <c r="N7" s="233"/>
      <c r="O7" s="233"/>
      <c r="P7" s="233"/>
      <c r="Q7" s="233"/>
      <c r="R7" s="233"/>
      <c r="S7" s="236"/>
      <c r="T7" s="236"/>
      <c r="U7" s="236"/>
      <c r="V7" s="236"/>
      <c r="W7" s="236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44"/>
      <c r="AW7" s="244"/>
      <c r="AX7" s="244"/>
      <c r="AY7" s="244"/>
      <c r="AZ7" s="244"/>
      <c r="BA7" s="233" t="s">
        <v>168</v>
      </c>
      <c r="BB7" s="233" t="s">
        <v>37</v>
      </c>
      <c r="BC7" s="233"/>
      <c r="BD7" s="233"/>
      <c r="BE7" s="233"/>
      <c r="BF7" s="233"/>
      <c r="BG7" s="233"/>
      <c r="BH7" s="233"/>
      <c r="BI7" s="233"/>
      <c r="BJ7" s="236"/>
      <c r="BK7" s="236"/>
      <c r="BL7" s="236"/>
      <c r="BM7" s="236"/>
      <c r="BN7" s="236"/>
      <c r="BO7" s="236"/>
      <c r="BP7" s="236"/>
      <c r="BQ7" s="250"/>
      <c r="BR7" s="251"/>
      <c r="BS7" s="251"/>
      <c r="BT7" s="251"/>
      <c r="BU7" s="251"/>
      <c r="BV7" s="251"/>
      <c r="BW7" s="251"/>
      <c r="BX7" s="251"/>
      <c r="BY7" s="252"/>
      <c r="BZ7" s="250"/>
      <c r="CA7" s="251"/>
      <c r="CB7" s="251"/>
      <c r="CC7" s="251"/>
      <c r="CD7" s="251"/>
      <c r="CE7" s="251"/>
      <c r="CF7" s="251"/>
      <c r="CG7" s="251"/>
      <c r="CH7" s="252"/>
      <c r="CI7" s="250"/>
      <c r="CJ7" s="251"/>
      <c r="CK7" s="251"/>
      <c r="CL7" s="251"/>
      <c r="CM7" s="251"/>
      <c r="CN7" s="251"/>
      <c r="CO7" s="252"/>
      <c r="CP7" s="238"/>
    </row>
    <row r="8" spans="1:94" s="40" customFormat="1" ht="24.95" customHeight="1">
      <c r="A8" s="238"/>
      <c r="B8" s="238"/>
      <c r="C8" s="238"/>
      <c r="D8" s="238"/>
      <c r="E8" s="238"/>
      <c r="F8" s="238"/>
      <c r="G8" s="238"/>
      <c r="H8" s="238"/>
      <c r="I8" s="238"/>
      <c r="J8" s="233"/>
      <c r="K8" s="233" t="s">
        <v>38</v>
      </c>
      <c r="L8" s="234" t="s">
        <v>13</v>
      </c>
      <c r="M8" s="234"/>
      <c r="N8" s="234"/>
      <c r="O8" s="234"/>
      <c r="P8" s="234"/>
      <c r="Q8" s="234"/>
      <c r="R8" s="234"/>
      <c r="S8" s="233" t="s">
        <v>38</v>
      </c>
      <c r="T8" s="234" t="s">
        <v>13</v>
      </c>
      <c r="U8" s="234"/>
      <c r="V8" s="234"/>
      <c r="W8" s="234"/>
      <c r="X8" s="233" t="s">
        <v>38</v>
      </c>
      <c r="Y8" s="243" t="s">
        <v>13</v>
      </c>
      <c r="Z8" s="243"/>
      <c r="AA8" s="243"/>
      <c r="AB8" s="243"/>
      <c r="AC8" s="233" t="s">
        <v>38</v>
      </c>
      <c r="AD8" s="243" t="s">
        <v>13</v>
      </c>
      <c r="AE8" s="243"/>
      <c r="AF8" s="243"/>
      <c r="AG8" s="243"/>
      <c r="AH8" s="243"/>
      <c r="AI8" s="243"/>
      <c r="AJ8" s="233" t="s">
        <v>38</v>
      </c>
      <c r="AK8" s="243" t="s">
        <v>13</v>
      </c>
      <c r="AL8" s="243"/>
      <c r="AM8" s="243"/>
      <c r="AN8" s="243"/>
      <c r="AO8" s="233" t="s">
        <v>38</v>
      </c>
      <c r="AP8" s="243" t="s">
        <v>13</v>
      </c>
      <c r="AQ8" s="243"/>
      <c r="AR8" s="243"/>
      <c r="AS8" s="243"/>
      <c r="AT8" s="243"/>
      <c r="AU8" s="243"/>
      <c r="AV8" s="233" t="s">
        <v>38</v>
      </c>
      <c r="AW8" s="243" t="s">
        <v>13</v>
      </c>
      <c r="AX8" s="243"/>
      <c r="AY8" s="243"/>
      <c r="AZ8" s="243"/>
      <c r="BA8" s="233"/>
      <c r="BB8" s="233" t="s">
        <v>38</v>
      </c>
      <c r="BC8" s="243" t="s">
        <v>13</v>
      </c>
      <c r="BD8" s="243"/>
      <c r="BE8" s="243"/>
      <c r="BF8" s="243"/>
      <c r="BG8" s="243"/>
      <c r="BH8" s="243"/>
      <c r="BI8" s="243"/>
      <c r="BJ8" s="233" t="s">
        <v>38</v>
      </c>
      <c r="BK8" s="234" t="s">
        <v>13</v>
      </c>
      <c r="BL8" s="234"/>
      <c r="BM8" s="234"/>
      <c r="BN8" s="234"/>
      <c r="BO8" s="234"/>
      <c r="BP8" s="234"/>
      <c r="BQ8" s="233" t="s">
        <v>38</v>
      </c>
      <c r="BR8" s="240" t="s">
        <v>13</v>
      </c>
      <c r="BS8" s="241"/>
      <c r="BT8" s="241"/>
      <c r="BU8" s="241"/>
      <c r="BV8" s="241"/>
      <c r="BW8" s="241"/>
      <c r="BX8" s="241"/>
      <c r="BY8" s="242"/>
      <c r="BZ8" s="233" t="s">
        <v>38</v>
      </c>
      <c r="CA8" s="240" t="s">
        <v>13</v>
      </c>
      <c r="CB8" s="241"/>
      <c r="CC8" s="241"/>
      <c r="CD8" s="241"/>
      <c r="CE8" s="241"/>
      <c r="CF8" s="241"/>
      <c r="CG8" s="241"/>
      <c r="CH8" s="242"/>
      <c r="CI8" s="233" t="s">
        <v>38</v>
      </c>
      <c r="CJ8" s="240" t="s">
        <v>13</v>
      </c>
      <c r="CK8" s="241"/>
      <c r="CL8" s="241"/>
      <c r="CM8" s="241"/>
      <c r="CN8" s="241"/>
      <c r="CO8" s="242"/>
      <c r="CP8" s="238"/>
    </row>
    <row r="9" spans="1:94" s="40" customFormat="1" ht="24.95" customHeight="1">
      <c r="A9" s="238"/>
      <c r="B9" s="238"/>
      <c r="C9" s="238"/>
      <c r="D9" s="238"/>
      <c r="E9" s="238"/>
      <c r="F9" s="238"/>
      <c r="G9" s="238"/>
      <c r="H9" s="238"/>
      <c r="I9" s="238"/>
      <c r="J9" s="233"/>
      <c r="K9" s="233"/>
      <c r="L9" s="236" t="s">
        <v>169</v>
      </c>
      <c r="M9" s="236"/>
      <c r="N9" s="41"/>
      <c r="O9" s="233" t="s">
        <v>170</v>
      </c>
      <c r="P9" s="233"/>
      <c r="Q9" s="233"/>
      <c r="R9" s="233"/>
      <c r="S9" s="233"/>
      <c r="T9" s="236" t="s">
        <v>171</v>
      </c>
      <c r="U9" s="236"/>
      <c r="V9" s="236"/>
      <c r="W9" s="233" t="s">
        <v>172</v>
      </c>
      <c r="X9" s="233"/>
      <c r="Y9" s="236" t="s">
        <v>171</v>
      </c>
      <c r="Z9" s="236"/>
      <c r="AA9" s="236"/>
      <c r="AB9" s="233" t="s">
        <v>172</v>
      </c>
      <c r="AC9" s="233"/>
      <c r="AD9" s="236" t="s">
        <v>171</v>
      </c>
      <c r="AE9" s="236"/>
      <c r="AF9" s="236"/>
      <c r="AG9" s="233" t="s">
        <v>173</v>
      </c>
      <c r="AH9" s="233"/>
      <c r="AI9" s="233"/>
      <c r="AJ9" s="233"/>
      <c r="AK9" s="236" t="s">
        <v>171</v>
      </c>
      <c r="AL9" s="236"/>
      <c r="AM9" s="236"/>
      <c r="AN9" s="233" t="s">
        <v>172</v>
      </c>
      <c r="AO9" s="233"/>
      <c r="AP9" s="236" t="s">
        <v>171</v>
      </c>
      <c r="AQ9" s="236"/>
      <c r="AR9" s="236"/>
      <c r="AS9" s="233" t="s">
        <v>173</v>
      </c>
      <c r="AT9" s="233"/>
      <c r="AU9" s="233"/>
      <c r="AV9" s="233"/>
      <c r="AW9" s="236" t="s">
        <v>171</v>
      </c>
      <c r="AX9" s="236"/>
      <c r="AY9" s="236"/>
      <c r="AZ9" s="233" t="s">
        <v>172</v>
      </c>
      <c r="BA9" s="233"/>
      <c r="BB9" s="233"/>
      <c r="BC9" s="236" t="s">
        <v>174</v>
      </c>
      <c r="BD9" s="236"/>
      <c r="BE9" s="236"/>
      <c r="BF9" s="233" t="s">
        <v>175</v>
      </c>
      <c r="BG9" s="233"/>
      <c r="BH9" s="233"/>
      <c r="BI9" s="233"/>
      <c r="BJ9" s="233"/>
      <c r="BK9" s="236" t="s">
        <v>171</v>
      </c>
      <c r="BL9" s="236"/>
      <c r="BM9" s="236"/>
      <c r="BN9" s="233" t="s">
        <v>172</v>
      </c>
      <c r="BO9" s="233"/>
      <c r="BP9" s="233"/>
      <c r="BQ9" s="233"/>
      <c r="BR9" s="236" t="s">
        <v>171</v>
      </c>
      <c r="BS9" s="236"/>
      <c r="BT9" s="236"/>
      <c r="BU9" s="236"/>
      <c r="BV9" s="236"/>
      <c r="BW9" s="233" t="s">
        <v>172</v>
      </c>
      <c r="BX9" s="233"/>
      <c r="BY9" s="233"/>
      <c r="BZ9" s="233"/>
      <c r="CA9" s="236" t="s">
        <v>171</v>
      </c>
      <c r="CB9" s="236"/>
      <c r="CC9" s="236"/>
      <c r="CD9" s="236"/>
      <c r="CE9" s="236"/>
      <c r="CF9" s="233" t="s">
        <v>172</v>
      </c>
      <c r="CG9" s="233"/>
      <c r="CH9" s="233"/>
      <c r="CI9" s="233"/>
      <c r="CJ9" s="236" t="s">
        <v>171</v>
      </c>
      <c r="CK9" s="236"/>
      <c r="CL9" s="236"/>
      <c r="CM9" s="233" t="s">
        <v>172</v>
      </c>
      <c r="CN9" s="233"/>
      <c r="CO9" s="233"/>
      <c r="CP9" s="238"/>
    </row>
    <row r="10" spans="1:94" s="40" customFormat="1" ht="24.9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3"/>
      <c r="K10" s="233"/>
      <c r="L10" s="233" t="s">
        <v>39</v>
      </c>
      <c r="M10" s="233" t="s">
        <v>176</v>
      </c>
      <c r="N10" s="41"/>
      <c r="O10" s="233" t="s">
        <v>177</v>
      </c>
      <c r="P10" s="233" t="s">
        <v>178</v>
      </c>
      <c r="Q10" s="233"/>
      <c r="R10" s="233"/>
      <c r="S10" s="233"/>
      <c r="T10" s="236"/>
      <c r="U10" s="236"/>
      <c r="V10" s="236"/>
      <c r="W10" s="233"/>
      <c r="X10" s="233"/>
      <c r="Y10" s="233" t="s">
        <v>39</v>
      </c>
      <c r="Z10" s="233" t="s">
        <v>40</v>
      </c>
      <c r="AA10" s="233"/>
      <c r="AB10" s="233"/>
      <c r="AC10" s="233"/>
      <c r="AD10" s="233" t="s">
        <v>39</v>
      </c>
      <c r="AE10" s="233" t="s">
        <v>176</v>
      </c>
      <c r="AF10" s="42"/>
      <c r="AG10" s="236" t="s">
        <v>39</v>
      </c>
      <c r="AH10" s="236" t="s">
        <v>40</v>
      </c>
      <c r="AI10" s="236"/>
      <c r="AJ10" s="233"/>
      <c r="AK10" s="233" t="s">
        <v>39</v>
      </c>
      <c r="AL10" s="233" t="s">
        <v>40</v>
      </c>
      <c r="AM10" s="233"/>
      <c r="AN10" s="233"/>
      <c r="AO10" s="233"/>
      <c r="AP10" s="233" t="s">
        <v>39</v>
      </c>
      <c r="AQ10" s="233" t="s">
        <v>176</v>
      </c>
      <c r="AR10" s="42"/>
      <c r="AS10" s="236" t="s">
        <v>39</v>
      </c>
      <c r="AT10" s="236" t="s">
        <v>40</v>
      </c>
      <c r="AU10" s="236"/>
      <c r="AV10" s="233"/>
      <c r="AW10" s="233" t="s">
        <v>39</v>
      </c>
      <c r="AX10" s="233" t="s">
        <v>40</v>
      </c>
      <c r="AY10" s="233"/>
      <c r="AZ10" s="233"/>
      <c r="BA10" s="233"/>
      <c r="BB10" s="233"/>
      <c r="BC10" s="236"/>
      <c r="BD10" s="236"/>
      <c r="BE10" s="236"/>
      <c r="BF10" s="233"/>
      <c r="BG10" s="233"/>
      <c r="BH10" s="233"/>
      <c r="BI10" s="233"/>
      <c r="BJ10" s="233"/>
      <c r="BK10" s="233" t="s">
        <v>39</v>
      </c>
      <c r="BL10" s="233" t="s">
        <v>51</v>
      </c>
      <c r="BM10" s="233"/>
      <c r="BN10" s="236" t="s">
        <v>39</v>
      </c>
      <c r="BO10" s="236" t="s">
        <v>40</v>
      </c>
      <c r="BP10" s="236"/>
      <c r="BQ10" s="233"/>
      <c r="BR10" s="233" t="s">
        <v>39</v>
      </c>
      <c r="BS10" s="233" t="s">
        <v>51</v>
      </c>
      <c r="BT10" s="233"/>
      <c r="BU10" s="42"/>
      <c r="BV10" s="42"/>
      <c r="BW10" s="237" t="s">
        <v>39</v>
      </c>
      <c r="BX10" s="236" t="s">
        <v>40</v>
      </c>
      <c r="BY10" s="236"/>
      <c r="BZ10" s="233"/>
      <c r="CA10" s="233" t="s">
        <v>39</v>
      </c>
      <c r="CB10" s="233" t="s">
        <v>51</v>
      </c>
      <c r="CC10" s="233"/>
      <c r="CD10" s="42"/>
      <c r="CE10" s="42"/>
      <c r="CF10" s="237" t="s">
        <v>39</v>
      </c>
      <c r="CG10" s="236" t="s">
        <v>40</v>
      </c>
      <c r="CH10" s="236"/>
      <c r="CI10" s="233"/>
      <c r="CJ10" s="233" t="s">
        <v>39</v>
      </c>
      <c r="CK10" s="233" t="s">
        <v>51</v>
      </c>
      <c r="CL10" s="233"/>
      <c r="CM10" s="237" t="s">
        <v>39</v>
      </c>
      <c r="CN10" s="236" t="s">
        <v>40</v>
      </c>
      <c r="CO10" s="236"/>
      <c r="CP10" s="238"/>
    </row>
    <row r="11" spans="1:94" s="40" customFormat="1" ht="24.9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3"/>
      <c r="K11" s="233"/>
      <c r="L11" s="233"/>
      <c r="M11" s="233"/>
      <c r="N11" s="42"/>
      <c r="O11" s="233"/>
      <c r="P11" s="233" t="s">
        <v>39</v>
      </c>
      <c r="Q11" s="233" t="s">
        <v>6</v>
      </c>
      <c r="R11" s="233"/>
      <c r="S11" s="233"/>
      <c r="T11" s="233" t="s">
        <v>39</v>
      </c>
      <c r="U11" s="233" t="s">
        <v>6</v>
      </c>
      <c r="V11" s="233"/>
      <c r="W11" s="233"/>
      <c r="X11" s="233"/>
      <c r="Y11" s="233"/>
      <c r="Z11" s="233" t="s">
        <v>179</v>
      </c>
      <c r="AA11" s="233" t="s">
        <v>180</v>
      </c>
      <c r="AB11" s="233"/>
      <c r="AC11" s="233"/>
      <c r="AD11" s="233"/>
      <c r="AE11" s="233"/>
      <c r="AF11" s="233" t="s">
        <v>180</v>
      </c>
      <c r="AG11" s="236"/>
      <c r="AH11" s="233" t="s">
        <v>181</v>
      </c>
      <c r="AI11" s="233" t="s">
        <v>182</v>
      </c>
      <c r="AJ11" s="233"/>
      <c r="AK11" s="233"/>
      <c r="AL11" s="233" t="s">
        <v>179</v>
      </c>
      <c r="AM11" s="233" t="s">
        <v>180</v>
      </c>
      <c r="AN11" s="233"/>
      <c r="AO11" s="233"/>
      <c r="AP11" s="233"/>
      <c r="AQ11" s="233"/>
      <c r="AR11" s="233" t="s">
        <v>180</v>
      </c>
      <c r="AS11" s="236"/>
      <c r="AT11" s="233" t="s">
        <v>181</v>
      </c>
      <c r="AU11" s="233" t="s">
        <v>182</v>
      </c>
      <c r="AV11" s="233"/>
      <c r="AW11" s="233"/>
      <c r="AX11" s="233" t="s">
        <v>179</v>
      </c>
      <c r="AY11" s="233" t="s">
        <v>180</v>
      </c>
      <c r="AZ11" s="233"/>
      <c r="BA11" s="233"/>
      <c r="BB11" s="233"/>
      <c r="BC11" s="233" t="s">
        <v>39</v>
      </c>
      <c r="BD11" s="233" t="s">
        <v>176</v>
      </c>
      <c r="BE11" s="42"/>
      <c r="BF11" s="233" t="s">
        <v>177</v>
      </c>
      <c r="BG11" s="233" t="s">
        <v>178</v>
      </c>
      <c r="BH11" s="233"/>
      <c r="BI11" s="233"/>
      <c r="BJ11" s="233"/>
      <c r="BK11" s="233"/>
      <c r="BL11" s="233" t="s">
        <v>39</v>
      </c>
      <c r="BM11" s="234" t="s">
        <v>183</v>
      </c>
      <c r="BN11" s="236"/>
      <c r="BO11" s="233" t="s">
        <v>181</v>
      </c>
      <c r="BP11" s="233" t="s">
        <v>182</v>
      </c>
      <c r="BQ11" s="233"/>
      <c r="BR11" s="233"/>
      <c r="BS11" s="233" t="s">
        <v>39</v>
      </c>
      <c r="BT11" s="234" t="s">
        <v>183</v>
      </c>
      <c r="BU11" s="233" t="s">
        <v>180</v>
      </c>
      <c r="BV11" s="233"/>
      <c r="BW11" s="238"/>
      <c r="BX11" s="235" t="s">
        <v>181</v>
      </c>
      <c r="BY11" s="235" t="s">
        <v>182</v>
      </c>
      <c r="BZ11" s="233"/>
      <c r="CA11" s="233"/>
      <c r="CB11" s="233" t="s">
        <v>39</v>
      </c>
      <c r="CC11" s="234" t="s">
        <v>183</v>
      </c>
      <c r="CD11" s="233" t="s">
        <v>180</v>
      </c>
      <c r="CE11" s="233"/>
      <c r="CF11" s="238"/>
      <c r="CG11" s="235" t="s">
        <v>181</v>
      </c>
      <c r="CH11" s="235" t="s">
        <v>182</v>
      </c>
      <c r="CI11" s="233"/>
      <c r="CJ11" s="233"/>
      <c r="CK11" s="233" t="s">
        <v>39</v>
      </c>
      <c r="CL11" s="234" t="s">
        <v>183</v>
      </c>
      <c r="CM11" s="238"/>
      <c r="CN11" s="235" t="s">
        <v>181</v>
      </c>
      <c r="CO11" s="235" t="s">
        <v>182</v>
      </c>
      <c r="CP11" s="238"/>
    </row>
    <row r="12" spans="1:94" s="40" customFormat="1" ht="24.9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3"/>
      <c r="K12" s="233"/>
      <c r="L12" s="233"/>
      <c r="M12" s="233"/>
      <c r="N12" s="233" t="s">
        <v>180</v>
      </c>
      <c r="O12" s="233"/>
      <c r="P12" s="233"/>
      <c r="Q12" s="233" t="s">
        <v>181</v>
      </c>
      <c r="R12" s="233" t="s">
        <v>182</v>
      </c>
      <c r="S12" s="233"/>
      <c r="T12" s="233"/>
      <c r="U12" s="43"/>
      <c r="V12" s="4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6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6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 t="s">
        <v>180</v>
      </c>
      <c r="BF12" s="233"/>
      <c r="BG12" s="233" t="s">
        <v>39</v>
      </c>
      <c r="BH12" s="233" t="s">
        <v>6</v>
      </c>
      <c r="BI12" s="233"/>
      <c r="BJ12" s="233"/>
      <c r="BK12" s="233"/>
      <c r="BL12" s="233"/>
      <c r="BM12" s="234"/>
      <c r="BN12" s="236"/>
      <c r="BO12" s="233"/>
      <c r="BP12" s="233"/>
      <c r="BQ12" s="233"/>
      <c r="BR12" s="233"/>
      <c r="BS12" s="233"/>
      <c r="BT12" s="234"/>
      <c r="BU12" s="233" t="s">
        <v>39</v>
      </c>
      <c r="BV12" s="234" t="s">
        <v>183</v>
      </c>
      <c r="BW12" s="238"/>
      <c r="BX12" s="226"/>
      <c r="BY12" s="226"/>
      <c r="BZ12" s="233"/>
      <c r="CA12" s="233"/>
      <c r="CB12" s="233"/>
      <c r="CC12" s="234"/>
      <c r="CD12" s="233" t="s">
        <v>39</v>
      </c>
      <c r="CE12" s="234" t="s">
        <v>183</v>
      </c>
      <c r="CF12" s="238"/>
      <c r="CG12" s="226"/>
      <c r="CH12" s="226"/>
      <c r="CI12" s="233"/>
      <c r="CJ12" s="233"/>
      <c r="CK12" s="233"/>
      <c r="CL12" s="234"/>
      <c r="CM12" s="238"/>
      <c r="CN12" s="226"/>
      <c r="CO12" s="226"/>
      <c r="CP12" s="238"/>
    </row>
    <row r="13" spans="1:94" s="40" customFormat="1" ht="39.7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43" t="s">
        <v>184</v>
      </c>
      <c r="V13" s="43" t="s">
        <v>180</v>
      </c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6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6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43" t="s">
        <v>181</v>
      </c>
      <c r="BI13" s="43" t="s">
        <v>182</v>
      </c>
      <c r="BJ13" s="233"/>
      <c r="BK13" s="233"/>
      <c r="BL13" s="233"/>
      <c r="BM13" s="234"/>
      <c r="BN13" s="236"/>
      <c r="BO13" s="233"/>
      <c r="BP13" s="233"/>
      <c r="BQ13" s="233"/>
      <c r="BR13" s="233"/>
      <c r="BS13" s="233"/>
      <c r="BT13" s="234"/>
      <c r="BU13" s="233"/>
      <c r="BV13" s="234"/>
      <c r="BW13" s="239"/>
      <c r="BX13" s="227"/>
      <c r="BY13" s="227"/>
      <c r="BZ13" s="233"/>
      <c r="CA13" s="233"/>
      <c r="CB13" s="233"/>
      <c r="CC13" s="234"/>
      <c r="CD13" s="233"/>
      <c r="CE13" s="234"/>
      <c r="CF13" s="239"/>
      <c r="CG13" s="227"/>
      <c r="CH13" s="227"/>
      <c r="CI13" s="233"/>
      <c r="CJ13" s="233"/>
      <c r="CK13" s="233"/>
      <c r="CL13" s="234"/>
      <c r="CM13" s="239"/>
      <c r="CN13" s="227"/>
      <c r="CO13" s="227"/>
      <c r="CP13" s="239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9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77</v>
      </c>
      <c r="B16" s="48" t="s">
        <v>185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31</v>
      </c>
      <c r="B17" s="51" t="s">
        <v>186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187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42</v>
      </c>
      <c r="B19" s="60" t="s">
        <v>188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99</v>
      </c>
      <c r="B20" s="60" t="s">
        <v>189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43</v>
      </c>
      <c r="B21" s="65" t="s">
        <v>44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59</v>
      </c>
      <c r="B22" s="65" t="s">
        <v>44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45</v>
      </c>
      <c r="B23" s="66" t="s">
        <v>46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101</v>
      </c>
      <c r="B24" s="60" t="s">
        <v>190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43</v>
      </c>
      <c r="B25" s="65" t="s">
        <v>44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45</v>
      </c>
      <c r="B26" s="66" t="s">
        <v>46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102</v>
      </c>
      <c r="B27" s="60" t="s">
        <v>191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43</v>
      </c>
      <c r="B28" s="65" t="s">
        <v>44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45</v>
      </c>
      <c r="B29" s="66" t="s">
        <v>46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47</v>
      </c>
      <c r="B30" s="60" t="s">
        <v>192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99</v>
      </c>
      <c r="B31" s="60" t="s">
        <v>189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43</v>
      </c>
      <c r="B32" s="65" t="s">
        <v>44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45</v>
      </c>
      <c r="B33" s="66" t="s">
        <v>46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101</v>
      </c>
      <c r="B34" s="60" t="s">
        <v>190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43</v>
      </c>
      <c r="B35" s="65" t="s">
        <v>44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45</v>
      </c>
      <c r="B36" s="66" t="s">
        <v>46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102</v>
      </c>
      <c r="B37" s="60" t="s">
        <v>191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43</v>
      </c>
      <c r="B38" s="65" t="s">
        <v>44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45</v>
      </c>
      <c r="B39" s="66" t="s">
        <v>46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193</v>
      </c>
      <c r="B40" s="60" t="s">
        <v>194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99</v>
      </c>
      <c r="B41" s="60" t="s">
        <v>189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43</v>
      </c>
      <c r="B42" s="65" t="s">
        <v>44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45</v>
      </c>
      <c r="B43" s="66" t="s">
        <v>46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101</v>
      </c>
      <c r="B44" s="60" t="s">
        <v>190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43</v>
      </c>
      <c r="B45" s="65" t="s">
        <v>44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45</v>
      </c>
      <c r="B46" s="66" t="s">
        <v>46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102</v>
      </c>
      <c r="B47" s="60" t="s">
        <v>191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43</v>
      </c>
      <c r="B48" s="65" t="s">
        <v>44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45</v>
      </c>
      <c r="B49" s="66" t="s">
        <v>46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195</v>
      </c>
      <c r="B50" s="60" t="s">
        <v>196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99</v>
      </c>
      <c r="B51" s="60" t="s">
        <v>189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43</v>
      </c>
      <c r="B52" s="65" t="s">
        <v>44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45</v>
      </c>
      <c r="B53" s="66" t="s">
        <v>46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101</v>
      </c>
      <c r="B54" s="60" t="s">
        <v>190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43</v>
      </c>
      <c r="B55" s="65" t="s">
        <v>44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45</v>
      </c>
      <c r="B56" s="66" t="s">
        <v>46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102</v>
      </c>
      <c r="B57" s="60" t="s">
        <v>191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43</v>
      </c>
      <c r="B58" s="65" t="s">
        <v>44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45</v>
      </c>
      <c r="B59" s="66" t="s">
        <v>46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32</v>
      </c>
      <c r="B60" s="51" t="s">
        <v>186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45</v>
      </c>
      <c r="B61" s="55" t="s">
        <v>132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85</v>
      </c>
      <c r="B62" s="55" t="s">
        <v>197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45</v>
      </c>
      <c r="B63" s="55" t="s">
        <v>198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>
      <selection activeCell="B18" sqref="B18"/>
    </sheetView>
  </sheetViews>
  <sheetFormatPr defaultRowHeight="12.75"/>
  <cols>
    <col min="1" max="1" width="5.33203125" style="145" customWidth="1"/>
    <col min="2" max="2" width="58.1640625" style="145" customWidth="1"/>
    <col min="3" max="10" width="10.83203125" style="145" customWidth="1"/>
    <col min="11" max="11" width="14" style="145" customWidth="1"/>
    <col min="12" max="16384" width="9.33203125" style="145"/>
  </cols>
  <sheetData>
    <row r="1" spans="1:11" ht="21.95" customHeight="1">
      <c r="A1" s="254" t="s">
        <v>152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1.95" hidden="1" customHeight="1">
      <c r="A2" s="256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38.25" customHeight="1">
      <c r="A3" s="258" t="s">
        <v>253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.75" customHeight="1">
      <c r="A4" s="257" t="s">
        <v>467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21.9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144" customFormat="1" ht="21.95" customHeight="1">
      <c r="A6" s="253" t="s">
        <v>1</v>
      </c>
      <c r="B6" s="253" t="s">
        <v>2</v>
      </c>
      <c r="C6" s="253" t="s">
        <v>19</v>
      </c>
      <c r="D6" s="253"/>
      <c r="E6" s="253"/>
      <c r="F6" s="253"/>
      <c r="G6" s="253"/>
      <c r="H6" s="253"/>
      <c r="I6" s="253"/>
      <c r="J6" s="253"/>
      <c r="K6" s="253" t="s">
        <v>3</v>
      </c>
    </row>
    <row r="7" spans="1:11" s="144" customFormat="1" ht="27.75" customHeight="1">
      <c r="A7" s="253"/>
      <c r="B7" s="253"/>
      <c r="C7" s="253" t="s">
        <v>20</v>
      </c>
      <c r="D7" s="253"/>
      <c r="E7" s="253"/>
      <c r="F7" s="253"/>
      <c r="G7" s="253" t="s">
        <v>21</v>
      </c>
      <c r="H7" s="253"/>
      <c r="I7" s="253"/>
      <c r="J7" s="253"/>
      <c r="K7" s="253"/>
    </row>
    <row r="8" spans="1:11" s="144" customFormat="1" ht="21.95" customHeight="1">
      <c r="A8" s="253"/>
      <c r="B8" s="253"/>
      <c r="C8" s="253" t="s">
        <v>4</v>
      </c>
      <c r="D8" s="253" t="s">
        <v>5</v>
      </c>
      <c r="E8" s="253" t="s">
        <v>6</v>
      </c>
      <c r="F8" s="253"/>
      <c r="G8" s="253" t="s">
        <v>4</v>
      </c>
      <c r="H8" s="253" t="s">
        <v>5</v>
      </c>
      <c r="I8" s="253" t="s">
        <v>6</v>
      </c>
      <c r="J8" s="253"/>
      <c r="K8" s="253"/>
    </row>
    <row r="9" spans="1:11" s="144" customFormat="1" ht="30" customHeight="1">
      <c r="A9" s="253"/>
      <c r="B9" s="253"/>
      <c r="C9" s="253"/>
      <c r="D9" s="253"/>
      <c r="E9" s="179" t="s">
        <v>7</v>
      </c>
      <c r="F9" s="179" t="s">
        <v>8</v>
      </c>
      <c r="G9" s="253"/>
      <c r="H9" s="253"/>
      <c r="I9" s="179" t="s">
        <v>7</v>
      </c>
      <c r="J9" s="179" t="s">
        <v>8</v>
      </c>
      <c r="K9" s="253"/>
    </row>
    <row r="10" spans="1:11" ht="21.95" customHeight="1">
      <c r="A10" s="154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4">
        <v>10</v>
      </c>
      <c r="K10" s="154">
        <v>11</v>
      </c>
    </row>
    <row r="11" spans="1:11" s="144" customFormat="1" ht="21.95" customHeight="1">
      <c r="A11" s="179"/>
      <c r="B11" s="179" t="s">
        <v>9</v>
      </c>
      <c r="C11" s="156">
        <f>C12</f>
        <v>114</v>
      </c>
      <c r="D11" s="156">
        <f t="shared" ref="D11:J11" si="0">D12</f>
        <v>938279</v>
      </c>
      <c r="E11" s="156">
        <f t="shared" si="0"/>
        <v>938279</v>
      </c>
      <c r="F11" s="156">
        <f t="shared" si="0"/>
        <v>0</v>
      </c>
      <c r="G11" s="156">
        <f t="shared" si="0"/>
        <v>114</v>
      </c>
      <c r="H11" s="156">
        <f t="shared" si="0"/>
        <v>938279</v>
      </c>
      <c r="I11" s="156">
        <f t="shared" si="0"/>
        <v>938279</v>
      </c>
      <c r="J11" s="156">
        <f t="shared" si="0"/>
        <v>0</v>
      </c>
      <c r="K11" s="149"/>
    </row>
    <row r="12" spans="1:11" ht="21.95" customHeight="1">
      <c r="A12" s="179" t="s">
        <v>31</v>
      </c>
      <c r="B12" s="149" t="s">
        <v>10</v>
      </c>
      <c r="C12" s="156">
        <f t="shared" ref="C12:J12" si="1">C13+C24</f>
        <v>114</v>
      </c>
      <c r="D12" s="156">
        <f t="shared" si="1"/>
        <v>938279</v>
      </c>
      <c r="E12" s="156">
        <f t="shared" si="1"/>
        <v>938279</v>
      </c>
      <c r="F12" s="156">
        <f t="shared" si="1"/>
        <v>0</v>
      </c>
      <c r="G12" s="156">
        <f t="shared" si="1"/>
        <v>114</v>
      </c>
      <c r="H12" s="156">
        <f t="shared" si="1"/>
        <v>938279</v>
      </c>
      <c r="I12" s="156">
        <f t="shared" si="1"/>
        <v>938279</v>
      </c>
      <c r="J12" s="156">
        <f t="shared" si="1"/>
        <v>0</v>
      </c>
      <c r="K12" s="149"/>
    </row>
    <row r="13" spans="1:11" ht="21.95" customHeight="1">
      <c r="A13" s="179">
        <v>1</v>
      </c>
      <c r="B13" s="149" t="s">
        <v>12</v>
      </c>
      <c r="C13" s="156">
        <f t="shared" ref="C13:J13" si="2">C14+C22+C23</f>
        <v>53</v>
      </c>
      <c r="D13" s="156">
        <f t="shared" si="2"/>
        <v>511592</v>
      </c>
      <c r="E13" s="156">
        <f t="shared" si="2"/>
        <v>511592</v>
      </c>
      <c r="F13" s="156">
        <f t="shared" si="2"/>
        <v>0</v>
      </c>
      <c r="G13" s="156">
        <f t="shared" si="2"/>
        <v>53</v>
      </c>
      <c r="H13" s="156">
        <f t="shared" si="2"/>
        <v>511592</v>
      </c>
      <c r="I13" s="156">
        <f t="shared" si="2"/>
        <v>511592</v>
      </c>
      <c r="J13" s="156">
        <f t="shared" si="2"/>
        <v>0</v>
      </c>
      <c r="K13" s="149"/>
    </row>
    <row r="14" spans="1:11" ht="28.5" customHeight="1">
      <c r="A14" s="152" t="s">
        <v>22</v>
      </c>
      <c r="B14" s="153" t="s">
        <v>468</v>
      </c>
      <c r="C14" s="111">
        <f t="shared" ref="C14:I14" si="3">C15+C18</f>
        <v>50</v>
      </c>
      <c r="D14" s="111">
        <f t="shared" si="3"/>
        <v>466592</v>
      </c>
      <c r="E14" s="111">
        <f t="shared" si="3"/>
        <v>466592</v>
      </c>
      <c r="F14" s="111">
        <f t="shared" si="3"/>
        <v>0</v>
      </c>
      <c r="G14" s="111">
        <f t="shared" si="3"/>
        <v>50</v>
      </c>
      <c r="H14" s="111">
        <f t="shared" si="3"/>
        <v>466592</v>
      </c>
      <c r="I14" s="111">
        <f t="shared" si="3"/>
        <v>466592</v>
      </c>
      <c r="J14" s="111"/>
      <c r="K14" s="153"/>
    </row>
    <row r="15" spans="1:11" s="177" customFormat="1" ht="21.95" customHeight="1">
      <c r="A15" s="152" t="s">
        <v>396</v>
      </c>
      <c r="B15" s="153" t="s">
        <v>455</v>
      </c>
      <c r="C15" s="111">
        <f>C16+C17</f>
        <v>42</v>
      </c>
      <c r="D15" s="111">
        <f>'Biểu 06'!L14</f>
        <v>324584</v>
      </c>
      <c r="E15" s="111">
        <f>D15</f>
        <v>324584</v>
      </c>
      <c r="F15" s="111">
        <f t="shared" ref="F15" si="4">F16+F17</f>
        <v>0</v>
      </c>
      <c r="G15" s="111">
        <f>G16+G17</f>
        <v>42</v>
      </c>
      <c r="H15" s="111">
        <f>E15</f>
        <v>324584</v>
      </c>
      <c r="I15" s="111">
        <f>H15</f>
        <v>324584</v>
      </c>
      <c r="J15" s="111"/>
      <c r="K15" s="153"/>
    </row>
    <row r="16" spans="1:11" s="177" customFormat="1" ht="21.95" customHeight="1">
      <c r="A16" s="152"/>
      <c r="B16" s="184" t="s">
        <v>456</v>
      </c>
      <c r="C16" s="111">
        <v>30</v>
      </c>
      <c r="D16" s="111">
        <f t="shared" ref="D16:J16" si="5">D15-D17</f>
        <v>317246</v>
      </c>
      <c r="E16" s="111">
        <f t="shared" si="5"/>
        <v>317246</v>
      </c>
      <c r="F16" s="111"/>
      <c r="G16" s="111">
        <v>30</v>
      </c>
      <c r="H16" s="111">
        <f>H15-H17</f>
        <v>317246</v>
      </c>
      <c r="I16" s="111">
        <f t="shared" si="5"/>
        <v>317246</v>
      </c>
      <c r="J16" s="111">
        <f t="shared" si="5"/>
        <v>0</v>
      </c>
      <c r="K16" s="153"/>
    </row>
    <row r="17" spans="1:11" s="177" customFormat="1" ht="21.95" customHeight="1">
      <c r="A17" s="152"/>
      <c r="B17" s="184" t="s">
        <v>454</v>
      </c>
      <c r="C17" s="111">
        <v>12</v>
      </c>
      <c r="D17" s="111">
        <f>'Biểu 06'!K78</f>
        <v>7338</v>
      </c>
      <c r="E17" s="111">
        <f>D17</f>
        <v>7338</v>
      </c>
      <c r="F17" s="111"/>
      <c r="G17" s="111">
        <f>C17</f>
        <v>12</v>
      </c>
      <c r="H17" s="111">
        <f>D17</f>
        <v>7338</v>
      </c>
      <c r="I17" s="111">
        <f>H17</f>
        <v>7338</v>
      </c>
      <c r="J17" s="111"/>
      <c r="K17" s="153"/>
    </row>
    <row r="18" spans="1:11" s="177" customFormat="1" ht="21.95" customHeight="1">
      <c r="A18" s="152" t="s">
        <v>396</v>
      </c>
      <c r="B18" s="153" t="s">
        <v>453</v>
      </c>
      <c r="C18" s="111">
        <f>SUM(C19:C21)</f>
        <v>8</v>
      </c>
      <c r="D18" s="111">
        <f t="shared" ref="D18:I18" si="6">SUM(D19:D21)</f>
        <v>142008</v>
      </c>
      <c r="E18" s="111">
        <f t="shared" si="6"/>
        <v>142008</v>
      </c>
      <c r="F18" s="111">
        <f t="shared" si="6"/>
        <v>0</v>
      </c>
      <c r="G18" s="111">
        <f t="shared" si="6"/>
        <v>8</v>
      </c>
      <c r="H18" s="111">
        <f t="shared" si="6"/>
        <v>142008</v>
      </c>
      <c r="I18" s="111">
        <f t="shared" si="6"/>
        <v>142008</v>
      </c>
      <c r="J18" s="111"/>
      <c r="K18" s="153"/>
    </row>
    <row r="19" spans="1:11" s="178" customFormat="1" ht="21.95" customHeight="1">
      <c r="A19" s="185"/>
      <c r="B19" s="186" t="s">
        <v>14</v>
      </c>
      <c r="C19" s="187">
        <v>1</v>
      </c>
      <c r="D19" s="187">
        <v>59188</v>
      </c>
      <c r="E19" s="187">
        <v>59188</v>
      </c>
      <c r="F19" s="187"/>
      <c r="G19" s="187">
        <v>1</v>
      </c>
      <c r="H19" s="187">
        <v>59188</v>
      </c>
      <c r="I19" s="187">
        <v>59188</v>
      </c>
      <c r="J19" s="187"/>
      <c r="K19" s="186"/>
    </row>
    <row r="20" spans="1:11" s="178" customFormat="1" ht="21.95" customHeight="1">
      <c r="A20" s="185"/>
      <c r="B20" s="188" t="s">
        <v>471</v>
      </c>
      <c r="C20" s="187">
        <v>6</v>
      </c>
      <c r="D20" s="187">
        <v>82020</v>
      </c>
      <c r="E20" s="187">
        <v>82020</v>
      </c>
      <c r="F20" s="187"/>
      <c r="G20" s="187">
        <v>6</v>
      </c>
      <c r="H20" s="187">
        <v>82020</v>
      </c>
      <c r="I20" s="187">
        <v>82020</v>
      </c>
      <c r="J20" s="187"/>
      <c r="K20" s="186"/>
    </row>
    <row r="21" spans="1:11" s="178" customFormat="1" ht="21.95" customHeight="1">
      <c r="A21" s="185"/>
      <c r="B21" s="188" t="s">
        <v>27</v>
      </c>
      <c r="C21" s="187">
        <v>1</v>
      </c>
      <c r="D21" s="187">
        <v>800</v>
      </c>
      <c r="E21" s="187">
        <v>800</v>
      </c>
      <c r="F21" s="187"/>
      <c r="G21" s="187">
        <v>1</v>
      </c>
      <c r="H21" s="187">
        <v>800</v>
      </c>
      <c r="I21" s="187">
        <v>800</v>
      </c>
      <c r="J21" s="187"/>
      <c r="K21" s="186"/>
    </row>
    <row r="22" spans="1:11" s="177" customFormat="1" ht="21.95" customHeight="1">
      <c r="A22" s="152" t="s">
        <v>22</v>
      </c>
      <c r="B22" s="153" t="s">
        <v>452</v>
      </c>
      <c r="C22" s="111">
        <v>1</v>
      </c>
      <c r="D22" s="111">
        <v>35000</v>
      </c>
      <c r="E22" s="111">
        <v>35000</v>
      </c>
      <c r="F22" s="111"/>
      <c r="G22" s="111">
        <v>1</v>
      </c>
      <c r="H22" s="111">
        <v>35000</v>
      </c>
      <c r="I22" s="111">
        <v>35000</v>
      </c>
      <c r="J22" s="111"/>
      <c r="K22" s="153"/>
    </row>
    <row r="23" spans="1:11" s="177" customFormat="1" ht="21.95" customHeight="1">
      <c r="A23" s="152" t="s">
        <v>22</v>
      </c>
      <c r="B23" s="153" t="s">
        <v>25</v>
      </c>
      <c r="C23" s="111">
        <v>2</v>
      </c>
      <c r="D23" s="111">
        <v>10000</v>
      </c>
      <c r="E23" s="111">
        <v>10000</v>
      </c>
      <c r="F23" s="111"/>
      <c r="G23" s="111">
        <v>2</v>
      </c>
      <c r="H23" s="111">
        <v>10000</v>
      </c>
      <c r="I23" s="111">
        <v>10000</v>
      </c>
      <c r="J23" s="111"/>
      <c r="K23" s="153"/>
    </row>
    <row r="24" spans="1:11" s="177" customFormat="1" ht="21.95" customHeight="1">
      <c r="A24" s="179">
        <v>2</v>
      </c>
      <c r="B24" s="149" t="s">
        <v>29</v>
      </c>
      <c r="C24" s="156">
        <f t="shared" ref="C24:J24" si="7">C25+C28</f>
        <v>61</v>
      </c>
      <c r="D24" s="156">
        <f t="shared" si="7"/>
        <v>426687</v>
      </c>
      <c r="E24" s="156">
        <f t="shared" si="7"/>
        <v>426687</v>
      </c>
      <c r="F24" s="156">
        <f t="shared" si="7"/>
        <v>0</v>
      </c>
      <c r="G24" s="156">
        <f t="shared" si="7"/>
        <v>61</v>
      </c>
      <c r="H24" s="156">
        <f t="shared" si="7"/>
        <v>426687</v>
      </c>
      <c r="I24" s="156">
        <f t="shared" si="7"/>
        <v>426687</v>
      </c>
      <c r="J24" s="156">
        <f t="shared" si="7"/>
        <v>0</v>
      </c>
      <c r="K24" s="149"/>
    </row>
    <row r="25" spans="1:11" s="177" customFormat="1" ht="21.95" customHeight="1">
      <c r="A25" s="154" t="s">
        <v>393</v>
      </c>
      <c r="B25" s="153" t="s">
        <v>397</v>
      </c>
      <c r="C25" s="111">
        <f>C26+C27</f>
        <v>6</v>
      </c>
      <c r="D25" s="111">
        <f t="shared" ref="D25:I25" si="8">D26+D27</f>
        <v>290160</v>
      </c>
      <c r="E25" s="111">
        <f t="shared" si="8"/>
        <v>290160</v>
      </c>
      <c r="F25" s="111">
        <f t="shared" si="8"/>
        <v>0</v>
      </c>
      <c r="G25" s="111">
        <f t="shared" si="8"/>
        <v>6</v>
      </c>
      <c r="H25" s="111">
        <f t="shared" si="8"/>
        <v>290160</v>
      </c>
      <c r="I25" s="111">
        <f t="shared" si="8"/>
        <v>290160</v>
      </c>
      <c r="J25" s="111"/>
      <c r="K25" s="153"/>
    </row>
    <row r="26" spans="1:11" s="177" customFormat="1" ht="21.95" customHeight="1">
      <c r="A26" s="152" t="s">
        <v>22</v>
      </c>
      <c r="B26" s="153" t="s">
        <v>451</v>
      </c>
      <c r="C26" s="111">
        <v>5</v>
      </c>
      <c r="D26" s="111">
        <f>E26</f>
        <v>290000</v>
      </c>
      <c r="E26" s="111">
        <f>I26</f>
        <v>290000</v>
      </c>
      <c r="F26" s="111"/>
      <c r="G26" s="111">
        <v>5</v>
      </c>
      <c r="H26" s="111">
        <f>I26</f>
        <v>290000</v>
      </c>
      <c r="I26" s="111">
        <v>290000</v>
      </c>
      <c r="J26" s="111"/>
      <c r="K26" s="153"/>
    </row>
    <row r="27" spans="1:11" s="177" customFormat="1" ht="39" customHeight="1">
      <c r="A27" s="152" t="s">
        <v>22</v>
      </c>
      <c r="B27" s="153" t="s">
        <v>281</v>
      </c>
      <c r="C27" s="111">
        <v>1</v>
      </c>
      <c r="D27" s="111">
        <v>160</v>
      </c>
      <c r="E27" s="111">
        <v>160</v>
      </c>
      <c r="F27" s="111"/>
      <c r="G27" s="111">
        <v>1</v>
      </c>
      <c r="H27" s="111">
        <v>160</v>
      </c>
      <c r="I27" s="111">
        <v>160</v>
      </c>
      <c r="J27" s="111"/>
      <c r="K27" s="153"/>
    </row>
    <row r="28" spans="1:11" ht="21.95" customHeight="1">
      <c r="A28" s="154" t="s">
        <v>394</v>
      </c>
      <c r="B28" s="153" t="s">
        <v>282</v>
      </c>
      <c r="C28" s="111">
        <f>C29+C30</f>
        <v>55</v>
      </c>
      <c r="D28" s="111">
        <f t="shared" ref="D28:E28" si="9">D29+D30</f>
        <v>136527</v>
      </c>
      <c r="E28" s="111">
        <f t="shared" si="9"/>
        <v>136527</v>
      </c>
      <c r="F28" s="111">
        <f t="shared" ref="F28:J28" si="10">F29+F30</f>
        <v>0</v>
      </c>
      <c r="G28" s="111">
        <f t="shared" si="10"/>
        <v>55</v>
      </c>
      <c r="H28" s="111">
        <f t="shared" si="10"/>
        <v>136527</v>
      </c>
      <c r="I28" s="111">
        <f t="shared" si="10"/>
        <v>136527</v>
      </c>
      <c r="J28" s="111">
        <f t="shared" si="10"/>
        <v>0</v>
      </c>
      <c r="K28" s="153"/>
    </row>
    <row r="29" spans="1:11" ht="21.95" customHeight="1">
      <c r="A29" s="152" t="s">
        <v>22</v>
      </c>
      <c r="B29" s="153" t="s">
        <v>283</v>
      </c>
      <c r="C29" s="111">
        <f>G29</f>
        <v>35</v>
      </c>
      <c r="D29" s="111">
        <f t="shared" ref="D29:E29" si="11">H29</f>
        <v>76875</v>
      </c>
      <c r="E29" s="111">
        <f t="shared" si="11"/>
        <v>76875</v>
      </c>
      <c r="F29" s="111"/>
      <c r="G29" s="111">
        <v>35</v>
      </c>
      <c r="H29" s="111">
        <f>I29</f>
        <v>76875</v>
      </c>
      <c r="I29" s="111">
        <f>'Biểu 07'!R47</f>
        <v>76875</v>
      </c>
      <c r="J29" s="111"/>
      <c r="K29" s="153"/>
    </row>
    <row r="30" spans="1:11" ht="21.95" customHeight="1">
      <c r="A30" s="152" t="s">
        <v>22</v>
      </c>
      <c r="B30" s="153" t="s">
        <v>395</v>
      </c>
      <c r="C30" s="111">
        <f>C31+C32</f>
        <v>20</v>
      </c>
      <c r="D30" s="111">
        <f>D31+D32</f>
        <v>59652</v>
      </c>
      <c r="E30" s="111">
        <f>E31+E32</f>
        <v>59652</v>
      </c>
      <c r="F30" s="111">
        <f t="shared" ref="F30:I30" si="12">F31+F32</f>
        <v>0</v>
      </c>
      <c r="G30" s="111">
        <f t="shared" si="12"/>
        <v>20</v>
      </c>
      <c r="H30" s="111">
        <f t="shared" si="12"/>
        <v>59652</v>
      </c>
      <c r="I30" s="111">
        <f t="shared" si="12"/>
        <v>59652</v>
      </c>
      <c r="J30" s="111"/>
      <c r="K30" s="153"/>
    </row>
    <row r="31" spans="1:11" ht="27.75" customHeight="1">
      <c r="A31" s="152" t="s">
        <v>396</v>
      </c>
      <c r="B31" s="153" t="s">
        <v>338</v>
      </c>
      <c r="C31" s="111">
        <f>G31</f>
        <v>16</v>
      </c>
      <c r="D31" s="111">
        <f>H31</f>
        <v>20864</v>
      </c>
      <c r="E31" s="111">
        <f>I31</f>
        <v>20864</v>
      </c>
      <c r="F31" s="111"/>
      <c r="G31" s="111">
        <v>16</v>
      </c>
      <c r="H31" s="111">
        <f>I31</f>
        <v>20864</v>
      </c>
      <c r="I31" s="111">
        <f>'Biểu 07'!R106</f>
        <v>20864</v>
      </c>
      <c r="J31" s="111"/>
      <c r="K31" s="154"/>
    </row>
    <row r="32" spans="1:11" ht="21.95" customHeight="1">
      <c r="A32" s="152" t="s">
        <v>396</v>
      </c>
      <c r="B32" s="153" t="s">
        <v>339</v>
      </c>
      <c r="C32" s="111">
        <v>4</v>
      </c>
      <c r="D32" s="111">
        <f t="shared" ref="D32:E32" si="13">H32</f>
        <v>38788</v>
      </c>
      <c r="E32" s="111">
        <f t="shared" si="13"/>
        <v>38788</v>
      </c>
      <c r="F32" s="111"/>
      <c r="G32" s="111">
        <v>4</v>
      </c>
      <c r="H32" s="111">
        <f>I32</f>
        <v>38788</v>
      </c>
      <c r="I32" s="111">
        <f>'Biểu 07'!R128</f>
        <v>38788</v>
      </c>
      <c r="J32" s="111"/>
      <c r="K32" s="153"/>
    </row>
    <row r="33" spans="1:11" ht="21.95" hidden="1" customHeight="1">
      <c r="A33" s="189" t="s">
        <v>32</v>
      </c>
      <c r="B33" s="190" t="s">
        <v>30</v>
      </c>
      <c r="C33" s="191"/>
      <c r="D33" s="191"/>
      <c r="E33" s="191"/>
      <c r="F33" s="191"/>
      <c r="G33" s="191"/>
      <c r="H33" s="191"/>
      <c r="I33" s="191"/>
      <c r="J33" s="191"/>
      <c r="K33" s="190"/>
    </row>
    <row r="34" spans="1:11" ht="21.95" hidden="1" customHeight="1">
      <c r="A34" s="192"/>
      <c r="B34" s="193" t="s">
        <v>6</v>
      </c>
      <c r="C34" s="194"/>
      <c r="D34" s="194"/>
      <c r="E34" s="194"/>
      <c r="F34" s="194"/>
      <c r="G34" s="194"/>
      <c r="H34" s="194"/>
      <c r="I34" s="194"/>
      <c r="J34" s="194"/>
      <c r="K34" s="193"/>
    </row>
    <row r="35" spans="1:11" ht="21.95" hidden="1" customHeight="1">
      <c r="A35" s="195" t="s">
        <v>22</v>
      </c>
      <c r="B35" s="193" t="s">
        <v>28</v>
      </c>
      <c r="C35" s="194"/>
      <c r="D35" s="194"/>
      <c r="E35" s="194"/>
      <c r="F35" s="194"/>
      <c r="G35" s="194"/>
      <c r="H35" s="194"/>
      <c r="I35" s="194"/>
      <c r="J35" s="194"/>
      <c r="K35" s="193"/>
    </row>
    <row r="36" spans="1:11" ht="21.95" hidden="1" customHeight="1">
      <c r="A36" s="195" t="s">
        <v>22</v>
      </c>
      <c r="B36" s="193" t="s">
        <v>28</v>
      </c>
      <c r="C36" s="194"/>
      <c r="D36" s="194"/>
      <c r="E36" s="194"/>
      <c r="F36" s="194"/>
      <c r="G36" s="194"/>
      <c r="H36" s="194"/>
      <c r="I36" s="194"/>
      <c r="J36" s="194"/>
      <c r="K36" s="193"/>
    </row>
    <row r="37" spans="1:11" ht="21.95" hidden="1" customHeight="1">
      <c r="A37" s="196"/>
      <c r="B37" s="197" t="s">
        <v>17</v>
      </c>
      <c r="C37" s="198"/>
      <c r="D37" s="198"/>
      <c r="E37" s="198"/>
      <c r="F37" s="198"/>
      <c r="G37" s="198"/>
      <c r="H37" s="198"/>
      <c r="I37" s="198"/>
      <c r="J37" s="198"/>
      <c r="K37" s="197"/>
    </row>
  </sheetData>
  <mergeCells count="17">
    <mergeCell ref="G8:G9"/>
    <mergeCell ref="H8:H9"/>
    <mergeCell ref="I8:J8"/>
    <mergeCell ref="A1:K1"/>
    <mergeCell ref="A5:K5"/>
    <mergeCell ref="C6:J6"/>
    <mergeCell ref="B6:B9"/>
    <mergeCell ref="A6:A9"/>
    <mergeCell ref="A2:K2"/>
    <mergeCell ref="A4:K4"/>
    <mergeCell ref="K6:K9"/>
    <mergeCell ref="E8:F8"/>
    <mergeCell ref="D8:D9"/>
    <mergeCell ref="C8:C9"/>
    <mergeCell ref="A3:K3"/>
    <mergeCell ref="C7:F7"/>
    <mergeCell ref="G7:J7"/>
  </mergeCells>
  <pageMargins left="0.59055118110236227" right="0.39370078740157483" top="0.78740157480314965" bottom="0.47244094488188981" header="0.31496062992125984" footer="0.31496062992125984"/>
  <pageSetup paperSize="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topLeftCell="A95" workbookViewId="0">
      <selection activeCell="M16" sqref="M16"/>
    </sheetView>
  </sheetViews>
  <sheetFormatPr defaultRowHeight="12.75"/>
  <cols>
    <col min="1" max="1" width="6.1640625" style="175" customWidth="1"/>
    <col min="2" max="2" width="56.83203125" style="175" customWidth="1"/>
    <col min="3" max="3" width="0" style="175" hidden="1" customWidth="1"/>
    <col min="4" max="5" width="9.33203125" style="183"/>
    <col min="6" max="6" width="9.33203125" style="175"/>
    <col min="7" max="7" width="12.33203125" style="175" bestFit="1" customWidth="1"/>
    <col min="8" max="8" width="10.33203125" style="175" customWidth="1"/>
    <col min="9" max="10" width="9.6640625" style="175" bestFit="1" customWidth="1"/>
    <col min="11" max="11" width="12.33203125" style="175" bestFit="1" customWidth="1"/>
    <col min="12" max="12" width="12.1640625" style="175" bestFit="1" customWidth="1"/>
    <col min="13" max="14" width="9.6640625" style="175" bestFit="1" customWidth="1"/>
    <col min="15" max="16" width="11.5" style="175" customWidth="1"/>
    <col min="17" max="18" width="9.6640625" style="175" bestFit="1" customWidth="1"/>
    <col min="19" max="16384" width="9.33203125" style="175"/>
  </cols>
  <sheetData>
    <row r="1" spans="1:19" s="181" customFormat="1" ht="18.75">
      <c r="A1" s="259" t="s">
        <v>218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s="181" customFormat="1" ht="18.75" hidden="1">
      <c r="A2" s="260" t="s">
        <v>89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39.75" customHeight="1">
      <c r="A3" s="258" t="s">
        <v>254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18" customHeight="1">
      <c r="A4" s="257" t="s">
        <v>467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</row>
    <row r="5" spans="1:19" ht="21.7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s="181" customFormat="1" ht="39.75" customHeight="1">
      <c r="A6" s="253" t="s">
        <v>1</v>
      </c>
      <c r="B6" s="253" t="s">
        <v>33</v>
      </c>
      <c r="C6" s="253" t="s">
        <v>34</v>
      </c>
      <c r="D6" s="253" t="s">
        <v>49</v>
      </c>
      <c r="E6" s="253" t="s">
        <v>50</v>
      </c>
      <c r="F6" s="253" t="s">
        <v>35</v>
      </c>
      <c r="G6" s="253"/>
      <c r="H6" s="253"/>
      <c r="I6" s="253" t="s">
        <v>52</v>
      </c>
      <c r="J6" s="253"/>
      <c r="K6" s="253" t="s">
        <v>19</v>
      </c>
      <c r="L6" s="253"/>
      <c r="M6" s="253"/>
      <c r="N6" s="253"/>
      <c r="O6" s="253"/>
      <c r="P6" s="253"/>
      <c r="Q6" s="253"/>
      <c r="R6" s="253"/>
      <c r="S6" s="253" t="s">
        <v>3</v>
      </c>
    </row>
    <row r="7" spans="1:19" s="181" customFormat="1" ht="31.5" customHeight="1">
      <c r="A7" s="253"/>
      <c r="B7" s="253"/>
      <c r="C7" s="253"/>
      <c r="D7" s="253"/>
      <c r="E7" s="253"/>
      <c r="F7" s="253" t="s">
        <v>36</v>
      </c>
      <c r="G7" s="253" t="s">
        <v>37</v>
      </c>
      <c r="H7" s="253"/>
      <c r="I7" s="253" t="s">
        <v>38</v>
      </c>
      <c r="J7" s="253" t="s">
        <v>81</v>
      </c>
      <c r="K7" s="253" t="s">
        <v>53</v>
      </c>
      <c r="L7" s="253"/>
      <c r="M7" s="253"/>
      <c r="N7" s="253"/>
      <c r="O7" s="253" t="s">
        <v>54</v>
      </c>
      <c r="P7" s="253"/>
      <c r="Q7" s="253"/>
      <c r="R7" s="253"/>
      <c r="S7" s="253"/>
    </row>
    <row r="8" spans="1:19" s="181" customFormat="1" ht="24.95" customHeight="1">
      <c r="A8" s="253"/>
      <c r="B8" s="253"/>
      <c r="C8" s="253"/>
      <c r="D8" s="253"/>
      <c r="E8" s="253"/>
      <c r="F8" s="253"/>
      <c r="G8" s="253" t="s">
        <v>38</v>
      </c>
      <c r="H8" s="253" t="s">
        <v>81</v>
      </c>
      <c r="I8" s="253"/>
      <c r="J8" s="253"/>
      <c r="K8" s="253" t="s">
        <v>38</v>
      </c>
      <c r="L8" s="253" t="s">
        <v>82</v>
      </c>
      <c r="M8" s="253"/>
      <c r="N8" s="253"/>
      <c r="O8" s="253" t="s">
        <v>38</v>
      </c>
      <c r="P8" s="253" t="s">
        <v>82</v>
      </c>
      <c r="Q8" s="253"/>
      <c r="R8" s="253"/>
      <c r="S8" s="253"/>
    </row>
    <row r="9" spans="1:19" s="181" customFormat="1" ht="21.75" customHeight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 t="s">
        <v>39</v>
      </c>
      <c r="M9" s="253" t="s">
        <v>40</v>
      </c>
      <c r="N9" s="253"/>
      <c r="O9" s="253"/>
      <c r="P9" s="253" t="s">
        <v>39</v>
      </c>
      <c r="Q9" s="253" t="s">
        <v>40</v>
      </c>
      <c r="R9" s="253"/>
      <c r="S9" s="253"/>
    </row>
    <row r="10" spans="1:19" s="181" customFormat="1" ht="66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180" t="s">
        <v>41</v>
      </c>
      <c r="N10" s="180" t="s">
        <v>437</v>
      </c>
      <c r="O10" s="253"/>
      <c r="P10" s="253"/>
      <c r="Q10" s="180" t="s">
        <v>41</v>
      </c>
      <c r="R10" s="180" t="s">
        <v>56</v>
      </c>
      <c r="S10" s="253"/>
    </row>
    <row r="11" spans="1:19" s="181" customFormat="1" ht="24.95" customHeight="1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  <c r="K11" s="180">
        <v>11</v>
      </c>
      <c r="L11" s="180">
        <v>12</v>
      </c>
      <c r="M11" s="180">
        <v>13</v>
      </c>
      <c r="N11" s="180">
        <v>14</v>
      </c>
      <c r="O11" s="180">
        <v>15</v>
      </c>
      <c r="P11" s="180">
        <v>16</v>
      </c>
      <c r="Q11" s="180">
        <v>17</v>
      </c>
      <c r="R11" s="180">
        <v>18</v>
      </c>
      <c r="S11" s="180">
        <v>19</v>
      </c>
    </row>
    <row r="12" spans="1:19" s="181" customFormat="1" ht="21.95" customHeight="1">
      <c r="A12" s="180"/>
      <c r="B12" s="180" t="s">
        <v>88</v>
      </c>
      <c r="C12" s="149"/>
      <c r="D12" s="180"/>
      <c r="E12" s="180"/>
      <c r="F12" s="149"/>
      <c r="G12" s="149"/>
      <c r="H12" s="150"/>
      <c r="I12" s="150">
        <f t="shared" ref="I12:J12" si="0">I13+I98+I112</f>
        <v>47100</v>
      </c>
      <c r="J12" s="150">
        <f t="shared" si="0"/>
        <v>63591</v>
      </c>
      <c r="K12" s="150">
        <f>K13+K98+K112</f>
        <v>511592.13500000001</v>
      </c>
      <c r="L12" s="150">
        <f t="shared" ref="L12:R12" si="1">L13+L98+L112</f>
        <v>511592.13500000001</v>
      </c>
      <c r="M12" s="150">
        <f t="shared" si="1"/>
        <v>0</v>
      </c>
      <c r="N12" s="150">
        <f t="shared" si="1"/>
        <v>0</v>
      </c>
      <c r="O12" s="150">
        <f t="shared" si="1"/>
        <v>511592.13500000001</v>
      </c>
      <c r="P12" s="150">
        <f t="shared" si="1"/>
        <v>511592.13500000001</v>
      </c>
      <c r="Q12" s="150">
        <f t="shared" si="1"/>
        <v>0</v>
      </c>
      <c r="R12" s="150">
        <f t="shared" si="1"/>
        <v>0</v>
      </c>
      <c r="S12" s="149"/>
    </row>
    <row r="13" spans="1:19" s="181" customFormat="1" ht="21.95" customHeight="1">
      <c r="A13" s="180" t="s">
        <v>77</v>
      </c>
      <c r="B13" s="180" t="s">
        <v>78</v>
      </c>
      <c r="C13" s="149"/>
      <c r="D13" s="180"/>
      <c r="E13" s="180"/>
      <c r="F13" s="149"/>
      <c r="G13" s="149"/>
      <c r="H13" s="149"/>
      <c r="I13" s="150">
        <f>I14+I92</f>
        <v>0</v>
      </c>
      <c r="J13" s="150">
        <f>J14+J92</f>
        <v>0</v>
      </c>
      <c r="K13" s="150">
        <f>K14+K92</f>
        <v>359584</v>
      </c>
      <c r="L13" s="150">
        <f t="shared" ref="L13:R13" si="2">L14+L92</f>
        <v>359584</v>
      </c>
      <c r="M13" s="150">
        <f t="shared" si="2"/>
        <v>0</v>
      </c>
      <c r="N13" s="150">
        <f t="shared" si="2"/>
        <v>0</v>
      </c>
      <c r="O13" s="150">
        <f t="shared" si="2"/>
        <v>359584</v>
      </c>
      <c r="P13" s="150">
        <f t="shared" si="2"/>
        <v>359584</v>
      </c>
      <c r="Q13" s="150">
        <f t="shared" si="2"/>
        <v>0</v>
      </c>
      <c r="R13" s="150">
        <f t="shared" si="2"/>
        <v>0</v>
      </c>
      <c r="S13" s="149"/>
    </row>
    <row r="14" spans="1:19" s="181" customFormat="1" ht="27.75" customHeight="1">
      <c r="A14" s="180" t="s">
        <v>94</v>
      </c>
      <c r="B14" s="180" t="s">
        <v>92</v>
      </c>
      <c r="C14" s="149"/>
      <c r="D14" s="180"/>
      <c r="E14" s="180"/>
      <c r="F14" s="149"/>
      <c r="G14" s="149"/>
      <c r="H14" s="149"/>
      <c r="I14" s="150">
        <f t="shared" ref="I14:R14" si="3">I15+I46+I78</f>
        <v>0</v>
      </c>
      <c r="J14" s="150">
        <f t="shared" si="3"/>
        <v>0</v>
      </c>
      <c r="K14" s="150">
        <f t="shared" si="3"/>
        <v>324584</v>
      </c>
      <c r="L14" s="150">
        <f t="shared" si="3"/>
        <v>324584</v>
      </c>
      <c r="M14" s="150">
        <f t="shared" si="3"/>
        <v>0</v>
      </c>
      <c r="N14" s="150">
        <f t="shared" si="3"/>
        <v>0</v>
      </c>
      <c r="O14" s="150">
        <f t="shared" si="3"/>
        <v>324584</v>
      </c>
      <c r="P14" s="150">
        <f t="shared" si="3"/>
        <v>324584</v>
      </c>
      <c r="Q14" s="150">
        <f t="shared" si="3"/>
        <v>0</v>
      </c>
      <c r="R14" s="150">
        <f t="shared" si="3"/>
        <v>0</v>
      </c>
      <c r="S14" s="149"/>
    </row>
    <row r="15" spans="1:19" ht="21.95" customHeight="1">
      <c r="A15" s="180" t="s">
        <v>31</v>
      </c>
      <c r="B15" s="180" t="s">
        <v>57</v>
      </c>
      <c r="C15" s="149"/>
      <c r="D15" s="180"/>
      <c r="E15" s="180"/>
      <c r="F15" s="149"/>
      <c r="G15" s="150"/>
      <c r="H15" s="150"/>
      <c r="I15" s="150">
        <f>SUM(I19:I45)</f>
        <v>0</v>
      </c>
      <c r="J15" s="150">
        <f>SUM(J19:J45)</f>
        <v>0</v>
      </c>
      <c r="K15" s="150">
        <f>SUM(K16:K45)</f>
        <v>16200</v>
      </c>
      <c r="L15" s="150">
        <f t="shared" ref="L15:P15" si="4">SUM(L16:L45)</f>
        <v>16200</v>
      </c>
      <c r="M15" s="150">
        <f t="shared" si="4"/>
        <v>0</v>
      </c>
      <c r="N15" s="150">
        <f t="shared" si="4"/>
        <v>0</v>
      </c>
      <c r="O15" s="150">
        <f t="shared" si="4"/>
        <v>16200</v>
      </c>
      <c r="P15" s="150">
        <f t="shared" si="4"/>
        <v>16200</v>
      </c>
      <c r="Q15" s="150">
        <f>SUM(Q19:Q45)</f>
        <v>0</v>
      </c>
      <c r="R15" s="150">
        <f>SUM(R19:R45)</f>
        <v>0</v>
      </c>
      <c r="S15" s="149"/>
    </row>
    <row r="16" spans="1:19" ht="21.95" customHeight="1">
      <c r="A16" s="154">
        <v>1</v>
      </c>
      <c r="B16" s="172" t="s">
        <v>465</v>
      </c>
      <c r="C16" s="153"/>
      <c r="D16" s="154" t="s">
        <v>385</v>
      </c>
      <c r="E16" s="154" t="s">
        <v>259</v>
      </c>
      <c r="F16" s="153"/>
      <c r="G16" s="171">
        <v>2500</v>
      </c>
      <c r="H16" s="171">
        <v>2500</v>
      </c>
      <c r="I16" s="171"/>
      <c r="J16" s="171"/>
      <c r="K16" s="171">
        <f>L16</f>
        <v>500</v>
      </c>
      <c r="L16" s="171">
        <v>500</v>
      </c>
      <c r="M16" s="171"/>
      <c r="N16" s="171"/>
      <c r="O16" s="171">
        <v>500</v>
      </c>
      <c r="P16" s="171">
        <v>500</v>
      </c>
      <c r="Q16" s="171"/>
      <c r="R16" s="171"/>
      <c r="S16" s="153"/>
    </row>
    <row r="17" spans="1:19" ht="27.75" customHeight="1">
      <c r="A17" s="154">
        <v>2</v>
      </c>
      <c r="B17" s="153" t="s">
        <v>401</v>
      </c>
      <c r="C17" s="153"/>
      <c r="D17" s="154" t="s">
        <v>385</v>
      </c>
      <c r="E17" s="154" t="s">
        <v>259</v>
      </c>
      <c r="F17" s="153"/>
      <c r="G17" s="111">
        <v>15000</v>
      </c>
      <c r="H17" s="111">
        <v>15000</v>
      </c>
      <c r="I17" s="153"/>
      <c r="J17" s="153"/>
      <c r="K17" s="171">
        <f t="shared" ref="K17:K45" si="5">L17</f>
        <v>2000</v>
      </c>
      <c r="L17" s="164">
        <v>2000</v>
      </c>
      <c r="M17" s="164"/>
      <c r="N17" s="164"/>
      <c r="O17" s="164">
        <v>2000</v>
      </c>
      <c r="P17" s="164">
        <v>2000</v>
      </c>
      <c r="Q17" s="164"/>
      <c r="R17" s="164"/>
      <c r="S17" s="153"/>
    </row>
    <row r="18" spans="1:19" ht="27.75" customHeight="1">
      <c r="A18" s="154">
        <v>3</v>
      </c>
      <c r="B18" s="153" t="s">
        <v>470</v>
      </c>
      <c r="C18" s="153"/>
      <c r="D18" s="154" t="s">
        <v>385</v>
      </c>
      <c r="E18" s="154" t="s">
        <v>259</v>
      </c>
      <c r="F18" s="153"/>
      <c r="G18" s="111">
        <v>3000</v>
      </c>
      <c r="H18" s="111">
        <v>3000</v>
      </c>
      <c r="I18" s="153"/>
      <c r="J18" s="153"/>
      <c r="K18" s="171">
        <v>500</v>
      </c>
      <c r="L18" s="164">
        <v>500</v>
      </c>
      <c r="M18" s="164"/>
      <c r="N18" s="164"/>
      <c r="O18" s="164">
        <v>500</v>
      </c>
      <c r="P18" s="164">
        <v>500</v>
      </c>
      <c r="Q18" s="164"/>
      <c r="R18" s="164"/>
      <c r="S18" s="153"/>
    </row>
    <row r="19" spans="1:19" s="173" customFormat="1" ht="21.95" customHeight="1">
      <c r="A19" s="154">
        <v>4</v>
      </c>
      <c r="B19" s="169" t="s">
        <v>402</v>
      </c>
      <c r="C19" s="155"/>
      <c r="D19" s="170" t="s">
        <v>258</v>
      </c>
      <c r="E19" s="170" t="s">
        <v>259</v>
      </c>
      <c r="F19" s="155"/>
      <c r="G19" s="111">
        <v>8487</v>
      </c>
      <c r="H19" s="111">
        <f t="shared" ref="H19:H43" si="6">G19</f>
        <v>8487</v>
      </c>
      <c r="I19" s="111"/>
      <c r="J19" s="111"/>
      <c r="K19" s="171">
        <f t="shared" si="5"/>
        <v>200</v>
      </c>
      <c r="L19" s="111">
        <v>200</v>
      </c>
      <c r="M19" s="111"/>
      <c r="N19" s="111"/>
      <c r="O19" s="111">
        <v>200</v>
      </c>
      <c r="P19" s="111">
        <v>200</v>
      </c>
      <c r="Q19" s="111"/>
      <c r="R19" s="111"/>
      <c r="S19" s="155"/>
    </row>
    <row r="20" spans="1:19" s="173" customFormat="1" ht="21.95" customHeight="1">
      <c r="A20" s="154">
        <v>5</v>
      </c>
      <c r="B20" s="169" t="s">
        <v>403</v>
      </c>
      <c r="C20" s="155"/>
      <c r="D20" s="170" t="s">
        <v>258</v>
      </c>
      <c r="E20" s="170" t="s">
        <v>259</v>
      </c>
      <c r="F20" s="155"/>
      <c r="G20" s="111">
        <v>4267</v>
      </c>
      <c r="H20" s="111">
        <f t="shared" si="6"/>
        <v>4267</v>
      </c>
      <c r="I20" s="111"/>
      <c r="J20" s="111"/>
      <c r="K20" s="171">
        <f t="shared" si="5"/>
        <v>200</v>
      </c>
      <c r="L20" s="111">
        <v>200</v>
      </c>
      <c r="M20" s="111"/>
      <c r="N20" s="111"/>
      <c r="O20" s="111">
        <v>200</v>
      </c>
      <c r="P20" s="111">
        <v>200</v>
      </c>
      <c r="Q20" s="111"/>
      <c r="R20" s="111"/>
      <c r="S20" s="155"/>
    </row>
    <row r="21" spans="1:19" s="173" customFormat="1" ht="21.95" customHeight="1">
      <c r="A21" s="154">
        <v>6</v>
      </c>
      <c r="B21" s="169" t="s">
        <v>404</v>
      </c>
      <c r="C21" s="155"/>
      <c r="D21" s="170" t="s">
        <v>258</v>
      </c>
      <c r="E21" s="170" t="s">
        <v>259</v>
      </c>
      <c r="F21" s="155"/>
      <c r="G21" s="111">
        <v>6076</v>
      </c>
      <c r="H21" s="111">
        <f t="shared" si="6"/>
        <v>6076</v>
      </c>
      <c r="I21" s="111"/>
      <c r="J21" s="111"/>
      <c r="K21" s="171">
        <f t="shared" si="5"/>
        <v>200</v>
      </c>
      <c r="L21" s="111">
        <v>200</v>
      </c>
      <c r="M21" s="111"/>
      <c r="N21" s="111"/>
      <c r="O21" s="111">
        <v>200</v>
      </c>
      <c r="P21" s="111">
        <v>200</v>
      </c>
      <c r="Q21" s="111"/>
      <c r="R21" s="111"/>
      <c r="S21" s="155"/>
    </row>
    <row r="22" spans="1:19" s="173" customFormat="1" ht="21.95" customHeight="1">
      <c r="A22" s="154">
        <v>7</v>
      </c>
      <c r="B22" s="169" t="s">
        <v>405</v>
      </c>
      <c r="C22" s="155"/>
      <c r="D22" s="170" t="s">
        <v>258</v>
      </c>
      <c r="E22" s="170" t="s">
        <v>259</v>
      </c>
      <c r="F22" s="155"/>
      <c r="G22" s="111">
        <v>4207</v>
      </c>
      <c r="H22" s="111">
        <f t="shared" si="6"/>
        <v>4207</v>
      </c>
      <c r="I22" s="111"/>
      <c r="J22" s="111"/>
      <c r="K22" s="171">
        <f t="shared" si="5"/>
        <v>200</v>
      </c>
      <c r="L22" s="111">
        <v>200</v>
      </c>
      <c r="M22" s="111"/>
      <c r="N22" s="111"/>
      <c r="O22" s="111">
        <v>200</v>
      </c>
      <c r="P22" s="111">
        <v>200</v>
      </c>
      <c r="Q22" s="111"/>
      <c r="R22" s="111"/>
      <c r="S22" s="155"/>
    </row>
    <row r="23" spans="1:19" s="173" customFormat="1" ht="21.95" customHeight="1">
      <c r="A23" s="154">
        <v>8</v>
      </c>
      <c r="B23" s="169" t="s">
        <v>406</v>
      </c>
      <c r="C23" s="155"/>
      <c r="D23" s="170" t="s">
        <v>258</v>
      </c>
      <c r="E23" s="170" t="s">
        <v>259</v>
      </c>
      <c r="F23" s="155"/>
      <c r="G23" s="111">
        <v>3965</v>
      </c>
      <c r="H23" s="111">
        <f t="shared" si="6"/>
        <v>3965</v>
      </c>
      <c r="I23" s="111"/>
      <c r="J23" s="111"/>
      <c r="K23" s="171">
        <f t="shared" si="5"/>
        <v>200</v>
      </c>
      <c r="L23" s="111">
        <v>200</v>
      </c>
      <c r="M23" s="111"/>
      <c r="N23" s="111"/>
      <c r="O23" s="111">
        <v>200</v>
      </c>
      <c r="P23" s="111">
        <v>200</v>
      </c>
      <c r="Q23" s="111"/>
      <c r="R23" s="111"/>
      <c r="S23" s="155"/>
    </row>
    <row r="24" spans="1:19" s="173" customFormat="1" ht="21.95" customHeight="1">
      <c r="A24" s="154">
        <v>9</v>
      </c>
      <c r="B24" s="169" t="s">
        <v>407</v>
      </c>
      <c r="C24" s="155"/>
      <c r="D24" s="170" t="s">
        <v>258</v>
      </c>
      <c r="E24" s="170" t="s">
        <v>259</v>
      </c>
      <c r="F24" s="155"/>
      <c r="G24" s="111">
        <v>11764</v>
      </c>
      <c r="H24" s="111">
        <f t="shared" si="6"/>
        <v>11764</v>
      </c>
      <c r="I24" s="111"/>
      <c r="J24" s="111"/>
      <c r="K24" s="171">
        <f t="shared" si="5"/>
        <v>200</v>
      </c>
      <c r="L24" s="111">
        <v>200</v>
      </c>
      <c r="M24" s="111"/>
      <c r="N24" s="111"/>
      <c r="O24" s="111">
        <v>200</v>
      </c>
      <c r="P24" s="111">
        <v>200</v>
      </c>
      <c r="Q24" s="111"/>
      <c r="R24" s="111"/>
      <c r="S24" s="155"/>
    </row>
    <row r="25" spans="1:19" s="173" customFormat="1" ht="21.95" customHeight="1">
      <c r="A25" s="154">
        <v>10</v>
      </c>
      <c r="B25" s="169" t="s">
        <v>408</v>
      </c>
      <c r="C25" s="155"/>
      <c r="D25" s="170" t="s">
        <v>258</v>
      </c>
      <c r="E25" s="170" t="s">
        <v>259</v>
      </c>
      <c r="F25" s="155"/>
      <c r="G25" s="111">
        <v>4015</v>
      </c>
      <c r="H25" s="111">
        <f t="shared" si="6"/>
        <v>4015</v>
      </c>
      <c r="I25" s="111"/>
      <c r="J25" s="111"/>
      <c r="K25" s="171">
        <f t="shared" si="5"/>
        <v>200</v>
      </c>
      <c r="L25" s="111">
        <v>200</v>
      </c>
      <c r="M25" s="111"/>
      <c r="N25" s="111"/>
      <c r="O25" s="111">
        <v>200</v>
      </c>
      <c r="P25" s="111">
        <v>200</v>
      </c>
      <c r="Q25" s="111"/>
      <c r="R25" s="111"/>
      <c r="S25" s="155"/>
    </row>
    <row r="26" spans="1:19" s="173" customFormat="1" ht="21.95" customHeight="1">
      <c r="A26" s="154">
        <v>11</v>
      </c>
      <c r="B26" s="169" t="s">
        <v>409</v>
      </c>
      <c r="C26" s="155"/>
      <c r="D26" s="170" t="s">
        <v>258</v>
      </c>
      <c r="E26" s="170" t="s">
        <v>259</v>
      </c>
      <c r="F26" s="155"/>
      <c r="G26" s="111">
        <v>5759</v>
      </c>
      <c r="H26" s="111">
        <f t="shared" si="6"/>
        <v>5759</v>
      </c>
      <c r="I26" s="111"/>
      <c r="J26" s="111"/>
      <c r="K26" s="171">
        <f t="shared" si="5"/>
        <v>200</v>
      </c>
      <c r="L26" s="111">
        <v>200</v>
      </c>
      <c r="M26" s="111"/>
      <c r="N26" s="111"/>
      <c r="O26" s="111">
        <v>200</v>
      </c>
      <c r="P26" s="111">
        <v>200</v>
      </c>
      <c r="Q26" s="111"/>
      <c r="R26" s="111"/>
      <c r="S26" s="155"/>
    </row>
    <row r="27" spans="1:19" s="173" customFormat="1" ht="21.95" customHeight="1">
      <c r="A27" s="154">
        <v>12</v>
      </c>
      <c r="B27" s="169" t="s">
        <v>410</v>
      </c>
      <c r="C27" s="155"/>
      <c r="D27" s="170" t="s">
        <v>258</v>
      </c>
      <c r="E27" s="170" t="s">
        <v>259</v>
      </c>
      <c r="F27" s="155"/>
      <c r="G27" s="111">
        <v>1902</v>
      </c>
      <c r="H27" s="111">
        <f t="shared" si="6"/>
        <v>1902</v>
      </c>
      <c r="I27" s="111"/>
      <c r="J27" s="111"/>
      <c r="K27" s="171">
        <f t="shared" si="5"/>
        <v>200</v>
      </c>
      <c r="L27" s="111">
        <v>200</v>
      </c>
      <c r="M27" s="111"/>
      <c r="N27" s="111"/>
      <c r="O27" s="111">
        <v>200</v>
      </c>
      <c r="P27" s="111">
        <v>200</v>
      </c>
      <c r="Q27" s="111"/>
      <c r="R27" s="111"/>
      <c r="S27" s="155"/>
    </row>
    <row r="28" spans="1:19" s="173" customFormat="1" ht="21.95" customHeight="1">
      <c r="A28" s="154">
        <v>13</v>
      </c>
      <c r="B28" s="169" t="s">
        <v>411</v>
      </c>
      <c r="C28" s="155"/>
      <c r="D28" s="170" t="s">
        <v>258</v>
      </c>
      <c r="E28" s="170" t="s">
        <v>259</v>
      </c>
      <c r="F28" s="155"/>
      <c r="G28" s="111">
        <v>1902</v>
      </c>
      <c r="H28" s="111">
        <f t="shared" si="6"/>
        <v>1902</v>
      </c>
      <c r="I28" s="111"/>
      <c r="J28" s="111"/>
      <c r="K28" s="171">
        <f t="shared" si="5"/>
        <v>200</v>
      </c>
      <c r="L28" s="111">
        <v>200</v>
      </c>
      <c r="M28" s="111"/>
      <c r="N28" s="111"/>
      <c r="O28" s="111">
        <v>200</v>
      </c>
      <c r="P28" s="111">
        <v>200</v>
      </c>
      <c r="Q28" s="111"/>
      <c r="R28" s="111"/>
      <c r="S28" s="155"/>
    </row>
    <row r="29" spans="1:19" s="173" customFormat="1" ht="21.95" customHeight="1">
      <c r="A29" s="154">
        <v>14</v>
      </c>
      <c r="B29" s="169" t="s">
        <v>412</v>
      </c>
      <c r="C29" s="155"/>
      <c r="D29" s="170" t="s">
        <v>258</v>
      </c>
      <c r="E29" s="170" t="s">
        <v>259</v>
      </c>
      <c r="F29" s="155"/>
      <c r="G29" s="111">
        <v>1902</v>
      </c>
      <c r="H29" s="111">
        <f t="shared" si="6"/>
        <v>1902</v>
      </c>
      <c r="I29" s="111"/>
      <c r="J29" s="111"/>
      <c r="K29" s="171">
        <f t="shared" si="5"/>
        <v>200</v>
      </c>
      <c r="L29" s="111">
        <v>200</v>
      </c>
      <c r="M29" s="111"/>
      <c r="N29" s="111"/>
      <c r="O29" s="111">
        <v>200</v>
      </c>
      <c r="P29" s="111">
        <v>200</v>
      </c>
      <c r="Q29" s="111"/>
      <c r="R29" s="111"/>
      <c r="S29" s="155"/>
    </row>
    <row r="30" spans="1:19" s="173" customFormat="1" ht="21.95" customHeight="1">
      <c r="A30" s="154">
        <v>15</v>
      </c>
      <c r="B30" s="169" t="s">
        <v>413</v>
      </c>
      <c r="C30" s="155"/>
      <c r="D30" s="170" t="s">
        <v>258</v>
      </c>
      <c r="E30" s="170" t="s">
        <v>259</v>
      </c>
      <c r="F30" s="155"/>
      <c r="G30" s="111">
        <v>45000</v>
      </c>
      <c r="H30" s="111">
        <f t="shared" si="6"/>
        <v>45000</v>
      </c>
      <c r="I30" s="111"/>
      <c r="J30" s="111"/>
      <c r="K30" s="171">
        <f t="shared" si="5"/>
        <v>500</v>
      </c>
      <c r="L30" s="111">
        <v>500</v>
      </c>
      <c r="M30" s="111"/>
      <c r="N30" s="111"/>
      <c r="O30" s="111">
        <v>500</v>
      </c>
      <c r="P30" s="111">
        <v>500</v>
      </c>
      <c r="Q30" s="111"/>
      <c r="R30" s="111"/>
      <c r="S30" s="155"/>
    </row>
    <row r="31" spans="1:19" s="173" customFormat="1" ht="21.95" customHeight="1">
      <c r="A31" s="154">
        <v>16</v>
      </c>
      <c r="B31" s="169" t="s">
        <v>414</v>
      </c>
      <c r="C31" s="155"/>
      <c r="D31" s="170" t="s">
        <v>258</v>
      </c>
      <c r="E31" s="170" t="s">
        <v>259</v>
      </c>
      <c r="F31" s="155"/>
      <c r="G31" s="111">
        <v>25000</v>
      </c>
      <c r="H31" s="111">
        <f t="shared" si="6"/>
        <v>25000</v>
      </c>
      <c r="I31" s="111"/>
      <c r="J31" s="111"/>
      <c r="K31" s="171">
        <f t="shared" si="5"/>
        <v>500</v>
      </c>
      <c r="L31" s="111">
        <v>500</v>
      </c>
      <c r="M31" s="111"/>
      <c r="N31" s="111"/>
      <c r="O31" s="111">
        <v>500</v>
      </c>
      <c r="P31" s="111">
        <v>500</v>
      </c>
      <c r="Q31" s="111"/>
      <c r="R31" s="111"/>
      <c r="S31" s="155"/>
    </row>
    <row r="32" spans="1:19" s="173" customFormat="1" ht="21.95" customHeight="1">
      <c r="A32" s="154">
        <v>17</v>
      </c>
      <c r="B32" s="169" t="s">
        <v>415</v>
      </c>
      <c r="C32" s="155"/>
      <c r="D32" s="170" t="s">
        <v>258</v>
      </c>
      <c r="E32" s="170" t="s">
        <v>259</v>
      </c>
      <c r="F32" s="155"/>
      <c r="G32" s="111">
        <v>20000</v>
      </c>
      <c r="H32" s="111">
        <f t="shared" si="6"/>
        <v>20000</v>
      </c>
      <c r="I32" s="111"/>
      <c r="J32" s="111"/>
      <c r="K32" s="171">
        <f t="shared" si="5"/>
        <v>500</v>
      </c>
      <c r="L32" s="111">
        <v>500</v>
      </c>
      <c r="M32" s="111"/>
      <c r="N32" s="111"/>
      <c r="O32" s="111">
        <v>500</v>
      </c>
      <c r="P32" s="111">
        <v>500</v>
      </c>
      <c r="Q32" s="111"/>
      <c r="R32" s="111"/>
      <c r="S32" s="155"/>
    </row>
    <row r="33" spans="1:19" s="173" customFormat="1" ht="21.95" customHeight="1">
      <c r="A33" s="154">
        <v>18</v>
      </c>
      <c r="B33" s="169" t="s">
        <v>416</v>
      </c>
      <c r="C33" s="155"/>
      <c r="D33" s="170" t="s">
        <v>258</v>
      </c>
      <c r="E33" s="170" t="s">
        <v>259</v>
      </c>
      <c r="F33" s="155"/>
      <c r="G33" s="111">
        <v>10000</v>
      </c>
      <c r="H33" s="111">
        <f t="shared" si="6"/>
        <v>10000</v>
      </c>
      <c r="I33" s="111"/>
      <c r="J33" s="111"/>
      <c r="K33" s="171">
        <f t="shared" si="5"/>
        <v>500</v>
      </c>
      <c r="L33" s="111">
        <v>500</v>
      </c>
      <c r="M33" s="111"/>
      <c r="N33" s="111"/>
      <c r="O33" s="111">
        <v>500</v>
      </c>
      <c r="P33" s="111">
        <v>500</v>
      </c>
      <c r="Q33" s="111"/>
      <c r="R33" s="111"/>
      <c r="S33" s="155"/>
    </row>
    <row r="34" spans="1:19" s="173" customFormat="1" ht="21.95" customHeight="1">
      <c r="A34" s="154">
        <v>19</v>
      </c>
      <c r="B34" s="169" t="s">
        <v>417</v>
      </c>
      <c r="C34" s="155"/>
      <c r="D34" s="170" t="s">
        <v>258</v>
      </c>
      <c r="E34" s="170" t="s">
        <v>259</v>
      </c>
      <c r="F34" s="155"/>
      <c r="G34" s="111">
        <v>25000</v>
      </c>
      <c r="H34" s="111">
        <f t="shared" si="6"/>
        <v>25000</v>
      </c>
      <c r="I34" s="111"/>
      <c r="J34" s="111"/>
      <c r="K34" s="171">
        <f t="shared" si="5"/>
        <v>500</v>
      </c>
      <c r="L34" s="111">
        <v>500</v>
      </c>
      <c r="M34" s="111"/>
      <c r="N34" s="111"/>
      <c r="O34" s="111">
        <v>500</v>
      </c>
      <c r="P34" s="111">
        <v>500</v>
      </c>
      <c r="Q34" s="111"/>
      <c r="R34" s="111"/>
      <c r="S34" s="155"/>
    </row>
    <row r="35" spans="1:19" s="173" customFormat="1" ht="21.95" customHeight="1">
      <c r="A35" s="154">
        <v>20</v>
      </c>
      <c r="B35" s="169" t="s">
        <v>418</v>
      </c>
      <c r="C35" s="155"/>
      <c r="D35" s="170" t="s">
        <v>258</v>
      </c>
      <c r="E35" s="170" t="s">
        <v>259</v>
      </c>
      <c r="F35" s="155"/>
      <c r="G35" s="111">
        <v>5000</v>
      </c>
      <c r="H35" s="111">
        <f t="shared" si="6"/>
        <v>5000</v>
      </c>
      <c r="I35" s="111"/>
      <c r="J35" s="111"/>
      <c r="K35" s="171">
        <f t="shared" si="5"/>
        <v>500</v>
      </c>
      <c r="L35" s="111">
        <v>500</v>
      </c>
      <c r="M35" s="111"/>
      <c r="N35" s="111"/>
      <c r="O35" s="111">
        <v>500</v>
      </c>
      <c r="P35" s="111">
        <v>500</v>
      </c>
      <c r="Q35" s="111"/>
      <c r="R35" s="111"/>
      <c r="S35" s="155"/>
    </row>
    <row r="36" spans="1:19" s="173" customFormat="1" ht="21.95" customHeight="1">
      <c r="A36" s="154">
        <v>21</v>
      </c>
      <c r="B36" s="169" t="s">
        <v>419</v>
      </c>
      <c r="C36" s="155"/>
      <c r="D36" s="170" t="s">
        <v>258</v>
      </c>
      <c r="E36" s="170" t="s">
        <v>259</v>
      </c>
      <c r="F36" s="155"/>
      <c r="G36" s="111">
        <v>3000</v>
      </c>
      <c r="H36" s="111">
        <f t="shared" si="6"/>
        <v>3000</v>
      </c>
      <c r="I36" s="111"/>
      <c r="J36" s="111"/>
      <c r="K36" s="171">
        <f t="shared" si="5"/>
        <v>500</v>
      </c>
      <c r="L36" s="111">
        <v>500</v>
      </c>
      <c r="M36" s="111"/>
      <c r="N36" s="111"/>
      <c r="O36" s="111">
        <v>500</v>
      </c>
      <c r="P36" s="111">
        <v>500</v>
      </c>
      <c r="Q36" s="111"/>
      <c r="R36" s="111"/>
      <c r="S36" s="155"/>
    </row>
    <row r="37" spans="1:19" s="173" customFormat="1" ht="21.95" customHeight="1">
      <c r="A37" s="154">
        <v>22</v>
      </c>
      <c r="B37" s="169" t="s">
        <v>420</v>
      </c>
      <c r="C37" s="155"/>
      <c r="D37" s="170" t="s">
        <v>258</v>
      </c>
      <c r="E37" s="170" t="s">
        <v>259</v>
      </c>
      <c r="F37" s="155"/>
      <c r="G37" s="111">
        <v>25000</v>
      </c>
      <c r="H37" s="111">
        <f t="shared" si="6"/>
        <v>25000</v>
      </c>
      <c r="I37" s="111"/>
      <c r="J37" s="111"/>
      <c r="K37" s="171">
        <f t="shared" si="5"/>
        <v>500</v>
      </c>
      <c r="L37" s="111">
        <v>500</v>
      </c>
      <c r="M37" s="111"/>
      <c r="N37" s="111"/>
      <c r="O37" s="111">
        <v>500</v>
      </c>
      <c r="P37" s="111">
        <v>500</v>
      </c>
      <c r="Q37" s="111"/>
      <c r="R37" s="111"/>
      <c r="S37" s="155"/>
    </row>
    <row r="38" spans="1:19" s="173" customFormat="1" ht="21.95" customHeight="1">
      <c r="A38" s="154">
        <v>23</v>
      </c>
      <c r="B38" s="169" t="s">
        <v>421</v>
      </c>
      <c r="C38" s="155"/>
      <c r="D38" s="170" t="s">
        <v>258</v>
      </c>
      <c r="E38" s="170" t="s">
        <v>259</v>
      </c>
      <c r="F38" s="155"/>
      <c r="G38" s="111">
        <v>7000</v>
      </c>
      <c r="H38" s="111">
        <f t="shared" si="6"/>
        <v>7000</v>
      </c>
      <c r="I38" s="111"/>
      <c r="J38" s="111"/>
      <c r="K38" s="171">
        <f t="shared" si="5"/>
        <v>500</v>
      </c>
      <c r="L38" s="111">
        <v>500</v>
      </c>
      <c r="M38" s="111"/>
      <c r="N38" s="111"/>
      <c r="O38" s="111">
        <v>500</v>
      </c>
      <c r="P38" s="111">
        <v>500</v>
      </c>
      <c r="Q38" s="111"/>
      <c r="R38" s="111"/>
      <c r="S38" s="155"/>
    </row>
    <row r="39" spans="1:19" s="173" customFormat="1" ht="21.95" customHeight="1">
      <c r="A39" s="154">
        <v>24</v>
      </c>
      <c r="B39" s="169" t="s">
        <v>422</v>
      </c>
      <c r="C39" s="155"/>
      <c r="D39" s="170" t="s">
        <v>258</v>
      </c>
      <c r="E39" s="170" t="s">
        <v>259</v>
      </c>
      <c r="F39" s="155"/>
      <c r="G39" s="111">
        <v>10000</v>
      </c>
      <c r="H39" s="111">
        <f t="shared" si="6"/>
        <v>10000</v>
      </c>
      <c r="I39" s="111"/>
      <c r="J39" s="111"/>
      <c r="K39" s="171">
        <f t="shared" si="5"/>
        <v>500</v>
      </c>
      <c r="L39" s="111">
        <v>500</v>
      </c>
      <c r="M39" s="111"/>
      <c r="N39" s="111"/>
      <c r="O39" s="111">
        <v>500</v>
      </c>
      <c r="P39" s="111">
        <v>500</v>
      </c>
      <c r="Q39" s="111"/>
      <c r="R39" s="111"/>
      <c r="S39" s="155"/>
    </row>
    <row r="40" spans="1:19" s="173" customFormat="1" ht="42" customHeight="1">
      <c r="A40" s="154">
        <v>25</v>
      </c>
      <c r="B40" s="169" t="s">
        <v>460</v>
      </c>
      <c r="C40" s="155"/>
      <c r="D40" s="170" t="s">
        <v>258</v>
      </c>
      <c r="E40" s="170" t="s">
        <v>259</v>
      </c>
      <c r="F40" s="155"/>
      <c r="G40" s="111">
        <v>7000</v>
      </c>
      <c r="H40" s="111">
        <f t="shared" si="6"/>
        <v>7000</v>
      </c>
      <c r="I40" s="111"/>
      <c r="J40" s="111"/>
      <c r="K40" s="171">
        <f t="shared" si="5"/>
        <v>500</v>
      </c>
      <c r="L40" s="111">
        <v>500</v>
      </c>
      <c r="M40" s="111"/>
      <c r="N40" s="111"/>
      <c r="O40" s="111">
        <f>P40</f>
        <v>500</v>
      </c>
      <c r="P40" s="111">
        <f>L40</f>
        <v>500</v>
      </c>
      <c r="Q40" s="111"/>
      <c r="R40" s="111"/>
      <c r="S40" s="155"/>
    </row>
    <row r="41" spans="1:19" s="173" customFormat="1" ht="33" customHeight="1">
      <c r="A41" s="154">
        <v>26</v>
      </c>
      <c r="B41" s="169" t="s">
        <v>459</v>
      </c>
      <c r="C41" s="155"/>
      <c r="D41" s="170" t="s">
        <v>258</v>
      </c>
      <c r="E41" s="170" t="s">
        <v>259</v>
      </c>
      <c r="F41" s="155"/>
      <c r="G41" s="111">
        <v>12500</v>
      </c>
      <c r="H41" s="111">
        <f t="shared" si="6"/>
        <v>12500</v>
      </c>
      <c r="I41" s="111"/>
      <c r="J41" s="111"/>
      <c r="K41" s="171">
        <f t="shared" si="5"/>
        <v>1000</v>
      </c>
      <c r="L41" s="111">
        <v>1000</v>
      </c>
      <c r="M41" s="111"/>
      <c r="N41" s="111"/>
      <c r="O41" s="111">
        <f t="shared" ref="O41:O45" si="7">P41</f>
        <v>1000</v>
      </c>
      <c r="P41" s="111">
        <f t="shared" ref="P41:P45" si="8">L41</f>
        <v>1000</v>
      </c>
      <c r="Q41" s="111"/>
      <c r="R41" s="111"/>
      <c r="S41" s="155"/>
    </row>
    <row r="42" spans="1:19" s="173" customFormat="1" ht="37.5" customHeight="1">
      <c r="A42" s="154">
        <v>27</v>
      </c>
      <c r="B42" s="169" t="s">
        <v>461</v>
      </c>
      <c r="C42" s="155"/>
      <c r="D42" s="170" t="s">
        <v>260</v>
      </c>
      <c r="E42" s="170" t="s">
        <v>259</v>
      </c>
      <c r="F42" s="155"/>
      <c r="G42" s="111">
        <f>H42</f>
        <v>11000</v>
      </c>
      <c r="H42" s="111">
        <v>11000</v>
      </c>
      <c r="I42" s="111"/>
      <c r="J42" s="111"/>
      <c r="K42" s="171">
        <f t="shared" si="5"/>
        <v>1000</v>
      </c>
      <c r="L42" s="111">
        <v>1000</v>
      </c>
      <c r="M42" s="111"/>
      <c r="N42" s="111"/>
      <c r="O42" s="111">
        <f t="shared" si="7"/>
        <v>1000</v>
      </c>
      <c r="P42" s="111">
        <f t="shared" si="8"/>
        <v>1000</v>
      </c>
      <c r="Q42" s="111"/>
      <c r="R42" s="111"/>
      <c r="S42" s="155"/>
    </row>
    <row r="43" spans="1:19" s="173" customFormat="1" ht="34.5" customHeight="1">
      <c r="A43" s="154">
        <v>28</v>
      </c>
      <c r="B43" s="169" t="s">
        <v>462</v>
      </c>
      <c r="C43" s="155"/>
      <c r="D43" s="170" t="s">
        <v>260</v>
      </c>
      <c r="E43" s="170" t="s">
        <v>259</v>
      </c>
      <c r="F43" s="155"/>
      <c r="G43" s="111">
        <v>9500</v>
      </c>
      <c r="H43" s="111">
        <f t="shared" si="6"/>
        <v>9500</v>
      </c>
      <c r="I43" s="111"/>
      <c r="J43" s="111"/>
      <c r="K43" s="171">
        <f t="shared" si="5"/>
        <v>1000</v>
      </c>
      <c r="L43" s="111">
        <v>1000</v>
      </c>
      <c r="M43" s="111"/>
      <c r="N43" s="111"/>
      <c r="O43" s="111">
        <f t="shared" si="7"/>
        <v>1000</v>
      </c>
      <c r="P43" s="111">
        <f t="shared" si="8"/>
        <v>1000</v>
      </c>
      <c r="Q43" s="111"/>
      <c r="R43" s="111"/>
      <c r="S43" s="155"/>
    </row>
    <row r="44" spans="1:19" s="173" customFormat="1" ht="44.25" customHeight="1">
      <c r="A44" s="154">
        <v>29</v>
      </c>
      <c r="B44" s="169" t="s">
        <v>463</v>
      </c>
      <c r="C44" s="155"/>
      <c r="D44" s="170" t="s">
        <v>261</v>
      </c>
      <c r="E44" s="170" t="s">
        <v>259</v>
      </c>
      <c r="F44" s="155"/>
      <c r="G44" s="111">
        <f>H44</f>
        <v>22000</v>
      </c>
      <c r="H44" s="111">
        <v>22000</v>
      </c>
      <c r="I44" s="111"/>
      <c r="J44" s="111"/>
      <c r="K44" s="171">
        <f t="shared" si="5"/>
        <v>2000</v>
      </c>
      <c r="L44" s="111">
        <v>2000</v>
      </c>
      <c r="M44" s="111"/>
      <c r="N44" s="111"/>
      <c r="O44" s="111">
        <f t="shared" si="7"/>
        <v>2000</v>
      </c>
      <c r="P44" s="111">
        <f t="shared" si="8"/>
        <v>2000</v>
      </c>
      <c r="Q44" s="111"/>
      <c r="R44" s="111"/>
      <c r="S44" s="155"/>
    </row>
    <row r="45" spans="1:19" s="173" customFormat="1" ht="34.5" customHeight="1">
      <c r="A45" s="154">
        <v>30</v>
      </c>
      <c r="B45" s="169" t="s">
        <v>464</v>
      </c>
      <c r="C45" s="155"/>
      <c r="D45" s="170" t="s">
        <v>261</v>
      </c>
      <c r="E45" s="170" t="s">
        <v>259</v>
      </c>
      <c r="F45" s="155"/>
      <c r="G45" s="111">
        <v>5500</v>
      </c>
      <c r="H45" s="111">
        <v>5500</v>
      </c>
      <c r="I45" s="111"/>
      <c r="J45" s="111"/>
      <c r="K45" s="171">
        <f t="shared" si="5"/>
        <v>500</v>
      </c>
      <c r="L45" s="111">
        <v>500</v>
      </c>
      <c r="M45" s="111"/>
      <c r="N45" s="111"/>
      <c r="O45" s="111">
        <f t="shared" si="7"/>
        <v>500</v>
      </c>
      <c r="P45" s="111">
        <f t="shared" si="8"/>
        <v>500</v>
      </c>
      <c r="Q45" s="111"/>
      <c r="R45" s="111"/>
      <c r="S45" s="155"/>
    </row>
    <row r="46" spans="1:19" s="174" customFormat="1" ht="25.5" customHeight="1">
      <c r="A46" s="180" t="s">
        <v>32</v>
      </c>
      <c r="B46" s="180" t="s">
        <v>58</v>
      </c>
      <c r="C46" s="149"/>
      <c r="D46" s="180"/>
      <c r="E46" s="180"/>
      <c r="F46" s="149"/>
      <c r="G46" s="150"/>
      <c r="H46" s="150"/>
      <c r="I46" s="150">
        <f>I47</f>
        <v>0</v>
      </c>
      <c r="J46" s="150">
        <f t="shared" ref="J46:R46" si="9">J47</f>
        <v>0</v>
      </c>
      <c r="K46" s="150">
        <f t="shared" si="9"/>
        <v>301046</v>
      </c>
      <c r="L46" s="150">
        <f t="shared" si="9"/>
        <v>301046</v>
      </c>
      <c r="M46" s="150">
        <f t="shared" si="9"/>
        <v>0</v>
      </c>
      <c r="N46" s="150">
        <f t="shared" si="9"/>
        <v>0</v>
      </c>
      <c r="O46" s="150">
        <f t="shared" si="9"/>
        <v>301046</v>
      </c>
      <c r="P46" s="150">
        <f t="shared" si="9"/>
        <v>301046</v>
      </c>
      <c r="Q46" s="150">
        <f t="shared" si="9"/>
        <v>0</v>
      </c>
      <c r="R46" s="150">
        <f t="shared" si="9"/>
        <v>0</v>
      </c>
      <c r="S46" s="149"/>
    </row>
    <row r="47" spans="1:19" ht="29.25" customHeight="1">
      <c r="A47" s="157" t="s">
        <v>43</v>
      </c>
      <c r="B47" s="149" t="s">
        <v>438</v>
      </c>
      <c r="C47" s="149"/>
      <c r="D47" s="180"/>
      <c r="E47" s="180"/>
      <c r="F47" s="149"/>
      <c r="G47" s="150"/>
      <c r="H47" s="150"/>
      <c r="I47" s="150">
        <f t="shared" ref="I47:J47" si="10">SUM(I48:I77)</f>
        <v>0</v>
      </c>
      <c r="J47" s="150">
        <f t="shared" si="10"/>
        <v>0</v>
      </c>
      <c r="K47" s="150">
        <f>SUM(K48:K77)</f>
        <v>301046</v>
      </c>
      <c r="L47" s="150">
        <f>SUM(L48:L77)</f>
        <v>301046</v>
      </c>
      <c r="M47" s="150">
        <f t="shared" ref="M47:R47" si="11">SUM(M48:M77)</f>
        <v>0</v>
      </c>
      <c r="N47" s="150">
        <f t="shared" si="11"/>
        <v>0</v>
      </c>
      <c r="O47" s="150">
        <f t="shared" si="11"/>
        <v>301046</v>
      </c>
      <c r="P47" s="150">
        <f t="shared" si="11"/>
        <v>301046</v>
      </c>
      <c r="Q47" s="150">
        <f t="shared" si="11"/>
        <v>0</v>
      </c>
      <c r="R47" s="150">
        <f t="shared" si="11"/>
        <v>0</v>
      </c>
      <c r="S47" s="149"/>
    </row>
    <row r="48" spans="1:19" ht="21.95" customHeight="1">
      <c r="A48" s="154">
        <v>1</v>
      </c>
      <c r="B48" s="172" t="s">
        <v>465</v>
      </c>
      <c r="C48" s="153"/>
      <c r="D48" s="154" t="s">
        <v>385</v>
      </c>
      <c r="E48" s="154" t="s">
        <v>259</v>
      </c>
      <c r="F48" s="153"/>
      <c r="G48" s="171">
        <v>2500</v>
      </c>
      <c r="H48" s="171">
        <v>2500</v>
      </c>
      <c r="I48" s="171"/>
      <c r="J48" s="171"/>
      <c r="K48" s="171">
        <f>L48</f>
        <v>2000</v>
      </c>
      <c r="L48" s="171">
        <f>H16-L16</f>
        <v>2000</v>
      </c>
      <c r="M48" s="171"/>
      <c r="N48" s="171"/>
      <c r="O48" s="171">
        <f>P48</f>
        <v>2000</v>
      </c>
      <c r="P48" s="171">
        <f>L48</f>
        <v>2000</v>
      </c>
      <c r="Q48" s="171"/>
      <c r="R48" s="171"/>
      <c r="S48" s="153"/>
    </row>
    <row r="49" spans="1:19" ht="27.75" customHeight="1">
      <c r="A49" s="154">
        <v>2</v>
      </c>
      <c r="B49" s="153" t="s">
        <v>401</v>
      </c>
      <c r="C49" s="153"/>
      <c r="D49" s="154" t="s">
        <v>385</v>
      </c>
      <c r="E49" s="154" t="s">
        <v>259</v>
      </c>
      <c r="F49" s="153"/>
      <c r="G49" s="111">
        <v>15000</v>
      </c>
      <c r="H49" s="111">
        <v>15000</v>
      </c>
      <c r="I49" s="153"/>
      <c r="J49" s="153"/>
      <c r="K49" s="171">
        <f t="shared" ref="K49:K77" si="12">L49</f>
        <v>13000</v>
      </c>
      <c r="L49" s="171">
        <f>H17-L17</f>
        <v>13000</v>
      </c>
      <c r="M49" s="164"/>
      <c r="N49" s="164"/>
      <c r="O49" s="171">
        <f t="shared" ref="O49:O77" si="13">P49</f>
        <v>13000</v>
      </c>
      <c r="P49" s="171">
        <f t="shared" ref="P49:P77" si="14">L49</f>
        <v>13000</v>
      </c>
      <c r="Q49" s="164"/>
      <c r="R49" s="164"/>
      <c r="S49" s="153"/>
    </row>
    <row r="50" spans="1:19" ht="27.75" customHeight="1">
      <c r="A50" s="154">
        <v>3</v>
      </c>
      <c r="B50" s="153" t="s">
        <v>470</v>
      </c>
      <c r="C50" s="153"/>
      <c r="D50" s="154" t="s">
        <v>385</v>
      </c>
      <c r="E50" s="154" t="s">
        <v>259</v>
      </c>
      <c r="F50" s="153"/>
      <c r="G50" s="111">
        <v>3000</v>
      </c>
      <c r="H50" s="111">
        <v>3000</v>
      </c>
      <c r="I50" s="153"/>
      <c r="J50" s="153"/>
      <c r="K50" s="171">
        <f t="shared" si="12"/>
        <v>2500</v>
      </c>
      <c r="L50" s="171">
        <f>H18-L18</f>
        <v>2500</v>
      </c>
      <c r="M50" s="164"/>
      <c r="N50" s="164"/>
      <c r="O50" s="171">
        <f t="shared" si="13"/>
        <v>2500</v>
      </c>
      <c r="P50" s="171">
        <f t="shared" si="14"/>
        <v>2500</v>
      </c>
      <c r="Q50" s="164"/>
      <c r="R50" s="164"/>
      <c r="S50" s="153"/>
    </row>
    <row r="51" spans="1:19" s="173" customFormat="1" ht="21.95" customHeight="1">
      <c r="A51" s="154">
        <v>4</v>
      </c>
      <c r="B51" s="169" t="s">
        <v>402</v>
      </c>
      <c r="C51" s="155"/>
      <c r="D51" s="170" t="s">
        <v>258</v>
      </c>
      <c r="E51" s="170" t="s">
        <v>259</v>
      </c>
      <c r="F51" s="155"/>
      <c r="G51" s="111">
        <v>8487</v>
      </c>
      <c r="H51" s="111">
        <f t="shared" ref="H51:H73" si="15">G51</f>
        <v>8487</v>
      </c>
      <c r="I51" s="111"/>
      <c r="J51" s="111"/>
      <c r="K51" s="171">
        <f t="shared" si="12"/>
        <v>8287</v>
      </c>
      <c r="L51" s="171">
        <f t="shared" ref="L51:L77" si="16">H19-L19</f>
        <v>8287</v>
      </c>
      <c r="M51" s="111"/>
      <c r="N51" s="111"/>
      <c r="O51" s="171">
        <f t="shared" si="13"/>
        <v>8287</v>
      </c>
      <c r="P51" s="171">
        <f t="shared" si="14"/>
        <v>8287</v>
      </c>
      <c r="Q51" s="111"/>
      <c r="R51" s="111"/>
      <c r="S51" s="155"/>
    </row>
    <row r="52" spans="1:19" s="173" customFormat="1" ht="21.95" customHeight="1">
      <c r="A52" s="154">
        <v>5</v>
      </c>
      <c r="B52" s="169" t="s">
        <v>403</v>
      </c>
      <c r="C52" s="155"/>
      <c r="D52" s="170" t="s">
        <v>258</v>
      </c>
      <c r="E52" s="170" t="s">
        <v>259</v>
      </c>
      <c r="F52" s="155"/>
      <c r="G52" s="111">
        <v>4267</v>
      </c>
      <c r="H52" s="111">
        <f t="shared" si="15"/>
        <v>4267</v>
      </c>
      <c r="I52" s="111"/>
      <c r="J52" s="111"/>
      <c r="K52" s="171">
        <f t="shared" si="12"/>
        <v>4067</v>
      </c>
      <c r="L52" s="171">
        <f t="shared" si="16"/>
        <v>4067</v>
      </c>
      <c r="M52" s="111"/>
      <c r="N52" s="111"/>
      <c r="O52" s="171">
        <f t="shared" si="13"/>
        <v>4067</v>
      </c>
      <c r="P52" s="171">
        <f t="shared" si="14"/>
        <v>4067</v>
      </c>
      <c r="Q52" s="111"/>
      <c r="R52" s="111"/>
      <c r="S52" s="155"/>
    </row>
    <row r="53" spans="1:19" s="173" customFormat="1" ht="21.95" customHeight="1">
      <c r="A53" s="154">
        <v>6</v>
      </c>
      <c r="B53" s="169" t="s">
        <v>404</v>
      </c>
      <c r="C53" s="155"/>
      <c r="D53" s="170" t="s">
        <v>258</v>
      </c>
      <c r="E53" s="170" t="s">
        <v>259</v>
      </c>
      <c r="F53" s="155"/>
      <c r="G53" s="111">
        <v>6076</v>
      </c>
      <c r="H53" s="111">
        <f t="shared" si="15"/>
        <v>6076</v>
      </c>
      <c r="I53" s="111"/>
      <c r="J53" s="111"/>
      <c r="K53" s="171">
        <f t="shared" si="12"/>
        <v>5876</v>
      </c>
      <c r="L53" s="171">
        <f t="shared" si="16"/>
        <v>5876</v>
      </c>
      <c r="M53" s="111"/>
      <c r="N53" s="111"/>
      <c r="O53" s="171">
        <f t="shared" si="13"/>
        <v>5876</v>
      </c>
      <c r="P53" s="171">
        <f t="shared" si="14"/>
        <v>5876</v>
      </c>
      <c r="Q53" s="111"/>
      <c r="R53" s="111"/>
      <c r="S53" s="155"/>
    </row>
    <row r="54" spans="1:19" s="173" customFormat="1" ht="21.95" customHeight="1">
      <c r="A54" s="154">
        <v>7</v>
      </c>
      <c r="B54" s="169" t="s">
        <v>405</v>
      </c>
      <c r="C54" s="155"/>
      <c r="D54" s="170" t="s">
        <v>258</v>
      </c>
      <c r="E54" s="170" t="s">
        <v>259</v>
      </c>
      <c r="F54" s="155"/>
      <c r="G54" s="111">
        <v>4207</v>
      </c>
      <c r="H54" s="111">
        <f t="shared" si="15"/>
        <v>4207</v>
      </c>
      <c r="I54" s="111"/>
      <c r="J54" s="111"/>
      <c r="K54" s="171">
        <f t="shared" si="12"/>
        <v>4007</v>
      </c>
      <c r="L54" s="171">
        <f t="shared" si="16"/>
        <v>4007</v>
      </c>
      <c r="M54" s="111"/>
      <c r="N54" s="111"/>
      <c r="O54" s="171">
        <f t="shared" si="13"/>
        <v>4007</v>
      </c>
      <c r="P54" s="171">
        <f t="shared" si="14"/>
        <v>4007</v>
      </c>
      <c r="Q54" s="111"/>
      <c r="R54" s="111"/>
      <c r="S54" s="155"/>
    </row>
    <row r="55" spans="1:19" s="173" customFormat="1" ht="21.95" customHeight="1">
      <c r="A55" s="154">
        <v>8</v>
      </c>
      <c r="B55" s="169" t="s">
        <v>406</v>
      </c>
      <c r="C55" s="155"/>
      <c r="D55" s="170" t="s">
        <v>258</v>
      </c>
      <c r="E55" s="170" t="s">
        <v>259</v>
      </c>
      <c r="F55" s="155"/>
      <c r="G55" s="111">
        <v>3965</v>
      </c>
      <c r="H55" s="111">
        <f t="shared" si="15"/>
        <v>3965</v>
      </c>
      <c r="I55" s="111"/>
      <c r="J55" s="111"/>
      <c r="K55" s="171">
        <f t="shared" si="12"/>
        <v>3765</v>
      </c>
      <c r="L55" s="171">
        <f t="shared" si="16"/>
        <v>3765</v>
      </c>
      <c r="M55" s="111"/>
      <c r="N55" s="111"/>
      <c r="O55" s="171">
        <f t="shared" si="13"/>
        <v>3765</v>
      </c>
      <c r="P55" s="171">
        <f t="shared" si="14"/>
        <v>3765</v>
      </c>
      <c r="Q55" s="111"/>
      <c r="R55" s="111"/>
      <c r="S55" s="155"/>
    </row>
    <row r="56" spans="1:19" s="173" customFormat="1" ht="21.95" customHeight="1">
      <c r="A56" s="154">
        <v>9</v>
      </c>
      <c r="B56" s="169" t="s">
        <v>407</v>
      </c>
      <c r="C56" s="155"/>
      <c r="D56" s="170" t="s">
        <v>258</v>
      </c>
      <c r="E56" s="170" t="s">
        <v>259</v>
      </c>
      <c r="F56" s="155"/>
      <c r="G56" s="111">
        <v>11764</v>
      </c>
      <c r="H56" s="111">
        <f t="shared" si="15"/>
        <v>11764</v>
      </c>
      <c r="I56" s="111"/>
      <c r="J56" s="111"/>
      <c r="K56" s="171">
        <f t="shared" si="12"/>
        <v>11564</v>
      </c>
      <c r="L56" s="171">
        <f t="shared" si="16"/>
        <v>11564</v>
      </c>
      <c r="M56" s="111"/>
      <c r="N56" s="111"/>
      <c r="O56" s="171">
        <f t="shared" si="13"/>
        <v>11564</v>
      </c>
      <c r="P56" s="171">
        <f t="shared" si="14"/>
        <v>11564</v>
      </c>
      <c r="Q56" s="111"/>
      <c r="R56" s="111"/>
      <c r="S56" s="155"/>
    </row>
    <row r="57" spans="1:19" s="173" customFormat="1" ht="21.95" customHeight="1">
      <c r="A57" s="154">
        <v>10</v>
      </c>
      <c r="B57" s="169" t="s">
        <v>408</v>
      </c>
      <c r="C57" s="155"/>
      <c r="D57" s="170" t="s">
        <v>258</v>
      </c>
      <c r="E57" s="170" t="s">
        <v>259</v>
      </c>
      <c r="F57" s="155"/>
      <c r="G57" s="111">
        <v>4015</v>
      </c>
      <c r="H57" s="111">
        <f t="shared" si="15"/>
        <v>4015</v>
      </c>
      <c r="I57" s="111"/>
      <c r="J57" s="111"/>
      <c r="K57" s="171">
        <f t="shared" si="12"/>
        <v>3815</v>
      </c>
      <c r="L57" s="171">
        <f t="shared" si="16"/>
        <v>3815</v>
      </c>
      <c r="M57" s="111"/>
      <c r="N57" s="111"/>
      <c r="O57" s="171">
        <f t="shared" si="13"/>
        <v>3815</v>
      </c>
      <c r="P57" s="171">
        <f t="shared" si="14"/>
        <v>3815</v>
      </c>
      <c r="Q57" s="111"/>
      <c r="R57" s="111"/>
      <c r="S57" s="155"/>
    </row>
    <row r="58" spans="1:19" s="173" customFormat="1" ht="21.95" customHeight="1">
      <c r="A58" s="154">
        <v>11</v>
      </c>
      <c r="B58" s="169" t="s">
        <v>409</v>
      </c>
      <c r="C58" s="155"/>
      <c r="D58" s="170" t="s">
        <v>258</v>
      </c>
      <c r="E58" s="170" t="s">
        <v>259</v>
      </c>
      <c r="F58" s="155"/>
      <c r="G58" s="111">
        <v>5759</v>
      </c>
      <c r="H58" s="111">
        <f t="shared" si="15"/>
        <v>5759</v>
      </c>
      <c r="I58" s="111"/>
      <c r="J58" s="111"/>
      <c r="K58" s="171">
        <f t="shared" si="12"/>
        <v>5559</v>
      </c>
      <c r="L58" s="171">
        <f t="shared" si="16"/>
        <v>5559</v>
      </c>
      <c r="M58" s="111"/>
      <c r="N58" s="111"/>
      <c r="O58" s="171">
        <f t="shared" si="13"/>
        <v>5559</v>
      </c>
      <c r="P58" s="171">
        <f t="shared" si="14"/>
        <v>5559</v>
      </c>
      <c r="Q58" s="111"/>
      <c r="R58" s="111"/>
      <c r="S58" s="155"/>
    </row>
    <row r="59" spans="1:19" s="173" customFormat="1" ht="21.95" customHeight="1">
      <c r="A59" s="154">
        <v>12</v>
      </c>
      <c r="B59" s="169" t="s">
        <v>410</v>
      </c>
      <c r="C59" s="155"/>
      <c r="D59" s="170" t="s">
        <v>258</v>
      </c>
      <c r="E59" s="170" t="s">
        <v>259</v>
      </c>
      <c r="F59" s="155"/>
      <c r="G59" s="111">
        <v>1902</v>
      </c>
      <c r="H59" s="111">
        <f t="shared" si="15"/>
        <v>1902</v>
      </c>
      <c r="I59" s="111"/>
      <c r="J59" s="111"/>
      <c r="K59" s="171">
        <f t="shared" si="12"/>
        <v>1702</v>
      </c>
      <c r="L59" s="171">
        <f t="shared" si="16"/>
        <v>1702</v>
      </c>
      <c r="M59" s="111"/>
      <c r="N59" s="111"/>
      <c r="O59" s="171">
        <f t="shared" si="13"/>
        <v>1702</v>
      </c>
      <c r="P59" s="171">
        <f t="shared" si="14"/>
        <v>1702</v>
      </c>
      <c r="Q59" s="111"/>
      <c r="R59" s="111"/>
      <c r="S59" s="155"/>
    </row>
    <row r="60" spans="1:19" s="173" customFormat="1" ht="21.95" customHeight="1">
      <c r="A60" s="154">
        <v>13</v>
      </c>
      <c r="B60" s="169" t="s">
        <v>411</v>
      </c>
      <c r="C60" s="155"/>
      <c r="D60" s="170" t="s">
        <v>258</v>
      </c>
      <c r="E60" s="170" t="s">
        <v>259</v>
      </c>
      <c r="F60" s="155"/>
      <c r="G60" s="111">
        <v>1902</v>
      </c>
      <c r="H60" s="111">
        <f t="shared" si="15"/>
        <v>1902</v>
      </c>
      <c r="I60" s="111"/>
      <c r="J60" s="111"/>
      <c r="K60" s="171">
        <f t="shared" si="12"/>
        <v>1702</v>
      </c>
      <c r="L60" s="171">
        <f t="shared" si="16"/>
        <v>1702</v>
      </c>
      <c r="M60" s="111"/>
      <c r="N60" s="111"/>
      <c r="O60" s="171">
        <f t="shared" si="13"/>
        <v>1702</v>
      </c>
      <c r="P60" s="171">
        <f t="shared" si="14"/>
        <v>1702</v>
      </c>
      <c r="Q60" s="111"/>
      <c r="R60" s="111"/>
      <c r="S60" s="155"/>
    </row>
    <row r="61" spans="1:19" s="173" customFormat="1" ht="21.95" customHeight="1">
      <c r="A61" s="154">
        <v>14</v>
      </c>
      <c r="B61" s="169" t="s">
        <v>412</v>
      </c>
      <c r="C61" s="155"/>
      <c r="D61" s="170" t="s">
        <v>258</v>
      </c>
      <c r="E61" s="170" t="s">
        <v>259</v>
      </c>
      <c r="F61" s="155"/>
      <c r="G61" s="111">
        <v>1902</v>
      </c>
      <c r="H61" s="111">
        <f t="shared" si="15"/>
        <v>1902</v>
      </c>
      <c r="I61" s="111"/>
      <c r="J61" s="111"/>
      <c r="K61" s="171">
        <f t="shared" si="12"/>
        <v>1702</v>
      </c>
      <c r="L61" s="171">
        <f t="shared" si="16"/>
        <v>1702</v>
      </c>
      <c r="M61" s="111"/>
      <c r="N61" s="111"/>
      <c r="O61" s="171">
        <f t="shared" si="13"/>
        <v>1702</v>
      </c>
      <c r="P61" s="171">
        <f t="shared" si="14"/>
        <v>1702</v>
      </c>
      <c r="Q61" s="111"/>
      <c r="R61" s="111"/>
      <c r="S61" s="155"/>
    </row>
    <row r="62" spans="1:19" s="173" customFormat="1" ht="21.95" customHeight="1">
      <c r="A62" s="154">
        <v>15</v>
      </c>
      <c r="B62" s="169" t="s">
        <v>413</v>
      </c>
      <c r="C62" s="155"/>
      <c r="D62" s="170" t="s">
        <v>258</v>
      </c>
      <c r="E62" s="170" t="s">
        <v>259</v>
      </c>
      <c r="F62" s="155"/>
      <c r="G62" s="111">
        <v>45000</v>
      </c>
      <c r="H62" s="111">
        <f t="shared" si="15"/>
        <v>45000</v>
      </c>
      <c r="I62" s="111"/>
      <c r="J62" s="111"/>
      <c r="K62" s="171">
        <f t="shared" si="12"/>
        <v>44500</v>
      </c>
      <c r="L62" s="171">
        <f t="shared" si="16"/>
        <v>44500</v>
      </c>
      <c r="M62" s="111"/>
      <c r="N62" s="111"/>
      <c r="O62" s="171">
        <f t="shared" si="13"/>
        <v>44500</v>
      </c>
      <c r="P62" s="171">
        <f t="shared" si="14"/>
        <v>44500</v>
      </c>
      <c r="Q62" s="111"/>
      <c r="R62" s="111"/>
      <c r="S62" s="155"/>
    </row>
    <row r="63" spans="1:19" s="173" customFormat="1" ht="21.95" customHeight="1">
      <c r="A63" s="154">
        <v>16</v>
      </c>
      <c r="B63" s="169" t="s">
        <v>414</v>
      </c>
      <c r="C63" s="155"/>
      <c r="D63" s="170" t="s">
        <v>258</v>
      </c>
      <c r="E63" s="170" t="s">
        <v>259</v>
      </c>
      <c r="F63" s="155"/>
      <c r="G63" s="111">
        <v>25000</v>
      </c>
      <c r="H63" s="111">
        <f t="shared" si="15"/>
        <v>25000</v>
      </c>
      <c r="I63" s="111"/>
      <c r="J63" s="111"/>
      <c r="K63" s="171">
        <f t="shared" si="12"/>
        <v>24500</v>
      </c>
      <c r="L63" s="171">
        <f t="shared" si="16"/>
        <v>24500</v>
      </c>
      <c r="M63" s="111"/>
      <c r="N63" s="111"/>
      <c r="O63" s="171">
        <f t="shared" si="13"/>
        <v>24500</v>
      </c>
      <c r="P63" s="171">
        <f t="shared" si="14"/>
        <v>24500</v>
      </c>
      <c r="Q63" s="111"/>
      <c r="R63" s="111"/>
      <c r="S63" s="155"/>
    </row>
    <row r="64" spans="1:19" s="173" customFormat="1" ht="21.95" customHeight="1">
      <c r="A64" s="154">
        <v>17</v>
      </c>
      <c r="B64" s="169" t="s">
        <v>415</v>
      </c>
      <c r="C64" s="155"/>
      <c r="D64" s="170" t="s">
        <v>258</v>
      </c>
      <c r="E64" s="170" t="s">
        <v>259</v>
      </c>
      <c r="F64" s="155"/>
      <c r="G64" s="111">
        <v>20000</v>
      </c>
      <c r="H64" s="111">
        <f t="shared" si="15"/>
        <v>20000</v>
      </c>
      <c r="I64" s="111"/>
      <c r="J64" s="111"/>
      <c r="K64" s="171">
        <f t="shared" si="12"/>
        <v>19500</v>
      </c>
      <c r="L64" s="171">
        <f t="shared" si="16"/>
        <v>19500</v>
      </c>
      <c r="M64" s="111"/>
      <c r="N64" s="111"/>
      <c r="O64" s="171">
        <f t="shared" si="13"/>
        <v>19500</v>
      </c>
      <c r="P64" s="171">
        <f t="shared" si="14"/>
        <v>19500</v>
      </c>
      <c r="Q64" s="111"/>
      <c r="R64" s="111"/>
      <c r="S64" s="155"/>
    </row>
    <row r="65" spans="1:19" s="173" customFormat="1" ht="21.95" customHeight="1">
      <c r="A65" s="154">
        <v>18</v>
      </c>
      <c r="B65" s="169" t="s">
        <v>416</v>
      </c>
      <c r="C65" s="155"/>
      <c r="D65" s="170" t="s">
        <v>258</v>
      </c>
      <c r="E65" s="170" t="s">
        <v>259</v>
      </c>
      <c r="F65" s="155"/>
      <c r="G65" s="111">
        <v>10000</v>
      </c>
      <c r="H65" s="111">
        <f t="shared" si="15"/>
        <v>10000</v>
      </c>
      <c r="I65" s="111"/>
      <c r="J65" s="111"/>
      <c r="K65" s="171">
        <f t="shared" si="12"/>
        <v>9500</v>
      </c>
      <c r="L65" s="171">
        <f t="shared" si="16"/>
        <v>9500</v>
      </c>
      <c r="M65" s="111"/>
      <c r="N65" s="111"/>
      <c r="O65" s="171">
        <f t="shared" si="13"/>
        <v>9500</v>
      </c>
      <c r="P65" s="171">
        <f t="shared" si="14"/>
        <v>9500</v>
      </c>
      <c r="Q65" s="111"/>
      <c r="R65" s="111"/>
      <c r="S65" s="155"/>
    </row>
    <row r="66" spans="1:19" s="173" customFormat="1" ht="21.95" customHeight="1">
      <c r="A66" s="154">
        <v>19</v>
      </c>
      <c r="B66" s="169" t="s">
        <v>417</v>
      </c>
      <c r="C66" s="155"/>
      <c r="D66" s="170" t="s">
        <v>258</v>
      </c>
      <c r="E66" s="170" t="s">
        <v>259</v>
      </c>
      <c r="F66" s="155"/>
      <c r="G66" s="111">
        <v>25000</v>
      </c>
      <c r="H66" s="111">
        <f t="shared" si="15"/>
        <v>25000</v>
      </c>
      <c r="I66" s="111"/>
      <c r="J66" s="111"/>
      <c r="K66" s="171">
        <f t="shared" si="12"/>
        <v>24500</v>
      </c>
      <c r="L66" s="171">
        <f t="shared" si="16"/>
        <v>24500</v>
      </c>
      <c r="M66" s="111"/>
      <c r="N66" s="111"/>
      <c r="O66" s="171">
        <f t="shared" si="13"/>
        <v>24500</v>
      </c>
      <c r="P66" s="171">
        <f t="shared" si="14"/>
        <v>24500</v>
      </c>
      <c r="Q66" s="111"/>
      <c r="R66" s="111"/>
      <c r="S66" s="155"/>
    </row>
    <row r="67" spans="1:19" s="173" customFormat="1" ht="21.95" customHeight="1">
      <c r="A67" s="154">
        <v>20</v>
      </c>
      <c r="B67" s="169" t="s">
        <v>418</v>
      </c>
      <c r="C67" s="155"/>
      <c r="D67" s="170" t="s">
        <v>258</v>
      </c>
      <c r="E67" s="170" t="s">
        <v>259</v>
      </c>
      <c r="F67" s="155"/>
      <c r="G67" s="111">
        <v>5000</v>
      </c>
      <c r="H67" s="111">
        <f t="shared" si="15"/>
        <v>5000</v>
      </c>
      <c r="I67" s="111"/>
      <c r="J67" s="111"/>
      <c r="K67" s="171">
        <f t="shared" si="12"/>
        <v>4500</v>
      </c>
      <c r="L67" s="171">
        <f t="shared" si="16"/>
        <v>4500</v>
      </c>
      <c r="M67" s="111"/>
      <c r="N67" s="111"/>
      <c r="O67" s="171">
        <f t="shared" si="13"/>
        <v>4500</v>
      </c>
      <c r="P67" s="171">
        <f t="shared" si="14"/>
        <v>4500</v>
      </c>
      <c r="Q67" s="111"/>
      <c r="R67" s="111"/>
      <c r="S67" s="155"/>
    </row>
    <row r="68" spans="1:19" s="173" customFormat="1" ht="21.95" customHeight="1">
      <c r="A68" s="154">
        <v>21</v>
      </c>
      <c r="B68" s="169" t="s">
        <v>419</v>
      </c>
      <c r="C68" s="155"/>
      <c r="D68" s="170" t="s">
        <v>258</v>
      </c>
      <c r="E68" s="170" t="s">
        <v>259</v>
      </c>
      <c r="F68" s="155"/>
      <c r="G68" s="111">
        <v>3000</v>
      </c>
      <c r="H68" s="111">
        <f t="shared" si="15"/>
        <v>3000</v>
      </c>
      <c r="I68" s="111"/>
      <c r="J68" s="111"/>
      <c r="K68" s="171">
        <f t="shared" si="12"/>
        <v>2500</v>
      </c>
      <c r="L68" s="171">
        <f t="shared" si="16"/>
        <v>2500</v>
      </c>
      <c r="M68" s="111"/>
      <c r="N68" s="111"/>
      <c r="O68" s="171">
        <f t="shared" si="13"/>
        <v>2500</v>
      </c>
      <c r="P68" s="171">
        <f t="shared" si="14"/>
        <v>2500</v>
      </c>
      <c r="Q68" s="111"/>
      <c r="R68" s="111"/>
      <c r="S68" s="155"/>
    </row>
    <row r="69" spans="1:19" s="173" customFormat="1" ht="21.95" customHeight="1">
      <c r="A69" s="154">
        <v>22</v>
      </c>
      <c r="B69" s="169" t="s">
        <v>420</v>
      </c>
      <c r="C69" s="155"/>
      <c r="D69" s="170" t="s">
        <v>258</v>
      </c>
      <c r="E69" s="170" t="s">
        <v>259</v>
      </c>
      <c r="F69" s="155"/>
      <c r="G69" s="111">
        <v>25000</v>
      </c>
      <c r="H69" s="111">
        <f t="shared" si="15"/>
        <v>25000</v>
      </c>
      <c r="I69" s="111"/>
      <c r="J69" s="111"/>
      <c r="K69" s="171">
        <f t="shared" si="12"/>
        <v>24500</v>
      </c>
      <c r="L69" s="171">
        <f t="shared" si="16"/>
        <v>24500</v>
      </c>
      <c r="M69" s="111"/>
      <c r="N69" s="111"/>
      <c r="O69" s="171">
        <f t="shared" si="13"/>
        <v>24500</v>
      </c>
      <c r="P69" s="171">
        <f t="shared" si="14"/>
        <v>24500</v>
      </c>
      <c r="Q69" s="111"/>
      <c r="R69" s="111"/>
      <c r="S69" s="155"/>
    </row>
    <row r="70" spans="1:19" s="173" customFormat="1" ht="21.95" customHeight="1">
      <c r="A70" s="154">
        <v>23</v>
      </c>
      <c r="B70" s="169" t="s">
        <v>421</v>
      </c>
      <c r="C70" s="155"/>
      <c r="D70" s="170" t="s">
        <v>258</v>
      </c>
      <c r="E70" s="170" t="s">
        <v>259</v>
      </c>
      <c r="F70" s="155"/>
      <c r="G70" s="111">
        <v>7000</v>
      </c>
      <c r="H70" s="111">
        <f t="shared" si="15"/>
        <v>7000</v>
      </c>
      <c r="I70" s="111"/>
      <c r="J70" s="111"/>
      <c r="K70" s="171">
        <f t="shared" si="12"/>
        <v>6500</v>
      </c>
      <c r="L70" s="171">
        <f t="shared" si="16"/>
        <v>6500</v>
      </c>
      <c r="M70" s="111"/>
      <c r="N70" s="111"/>
      <c r="O70" s="171">
        <f t="shared" si="13"/>
        <v>6500</v>
      </c>
      <c r="P70" s="171">
        <f t="shared" si="14"/>
        <v>6500</v>
      </c>
      <c r="Q70" s="111"/>
      <c r="R70" s="111"/>
      <c r="S70" s="155"/>
    </row>
    <row r="71" spans="1:19" s="173" customFormat="1" ht="21.95" customHeight="1">
      <c r="A71" s="154">
        <v>24</v>
      </c>
      <c r="B71" s="169" t="s">
        <v>422</v>
      </c>
      <c r="C71" s="155"/>
      <c r="D71" s="170" t="s">
        <v>258</v>
      </c>
      <c r="E71" s="170" t="s">
        <v>259</v>
      </c>
      <c r="F71" s="155"/>
      <c r="G71" s="111">
        <v>10000</v>
      </c>
      <c r="H71" s="111">
        <f t="shared" si="15"/>
        <v>10000</v>
      </c>
      <c r="I71" s="111"/>
      <c r="J71" s="111"/>
      <c r="K71" s="171">
        <f t="shared" si="12"/>
        <v>9500</v>
      </c>
      <c r="L71" s="171">
        <f t="shared" si="16"/>
        <v>9500</v>
      </c>
      <c r="M71" s="111"/>
      <c r="N71" s="111"/>
      <c r="O71" s="171">
        <f t="shared" si="13"/>
        <v>9500</v>
      </c>
      <c r="P71" s="171">
        <f t="shared" si="14"/>
        <v>9500</v>
      </c>
      <c r="Q71" s="111"/>
      <c r="R71" s="111"/>
      <c r="S71" s="155"/>
    </row>
    <row r="72" spans="1:19" s="173" customFormat="1" ht="42" customHeight="1">
      <c r="A72" s="154">
        <v>25</v>
      </c>
      <c r="B72" s="169" t="s">
        <v>460</v>
      </c>
      <c r="C72" s="155"/>
      <c r="D72" s="170" t="s">
        <v>258</v>
      </c>
      <c r="E72" s="170" t="s">
        <v>259</v>
      </c>
      <c r="F72" s="155"/>
      <c r="G72" s="111">
        <v>7000</v>
      </c>
      <c r="H72" s="111">
        <f t="shared" si="15"/>
        <v>7000</v>
      </c>
      <c r="I72" s="111"/>
      <c r="J72" s="111"/>
      <c r="K72" s="171">
        <f t="shared" si="12"/>
        <v>6500</v>
      </c>
      <c r="L72" s="171">
        <f t="shared" si="16"/>
        <v>6500</v>
      </c>
      <c r="M72" s="111"/>
      <c r="N72" s="111"/>
      <c r="O72" s="171">
        <f t="shared" si="13"/>
        <v>6500</v>
      </c>
      <c r="P72" s="171">
        <f t="shared" si="14"/>
        <v>6500</v>
      </c>
      <c r="Q72" s="111"/>
      <c r="R72" s="111"/>
      <c r="S72" s="155"/>
    </row>
    <row r="73" spans="1:19" s="173" customFormat="1" ht="33" customHeight="1">
      <c r="A73" s="154">
        <v>26</v>
      </c>
      <c r="B73" s="169" t="s">
        <v>459</v>
      </c>
      <c r="C73" s="155"/>
      <c r="D73" s="170" t="s">
        <v>258</v>
      </c>
      <c r="E73" s="170" t="s">
        <v>259</v>
      </c>
      <c r="F73" s="155"/>
      <c r="G73" s="111">
        <v>12500</v>
      </c>
      <c r="H73" s="111">
        <f t="shared" si="15"/>
        <v>12500</v>
      </c>
      <c r="I73" s="111"/>
      <c r="J73" s="111"/>
      <c r="K73" s="171">
        <f t="shared" si="12"/>
        <v>11500</v>
      </c>
      <c r="L73" s="171">
        <f t="shared" si="16"/>
        <v>11500</v>
      </c>
      <c r="M73" s="111"/>
      <c r="N73" s="111"/>
      <c r="O73" s="171">
        <f t="shared" si="13"/>
        <v>11500</v>
      </c>
      <c r="P73" s="171">
        <f t="shared" si="14"/>
        <v>11500</v>
      </c>
      <c r="Q73" s="111"/>
      <c r="R73" s="111"/>
      <c r="S73" s="155"/>
    </row>
    <row r="74" spans="1:19" s="173" customFormat="1" ht="37.5" customHeight="1">
      <c r="A74" s="154">
        <v>27</v>
      </c>
      <c r="B74" s="169" t="s">
        <v>461</v>
      </c>
      <c r="C74" s="155"/>
      <c r="D74" s="170" t="s">
        <v>260</v>
      </c>
      <c r="E74" s="170" t="s">
        <v>259</v>
      </c>
      <c r="F74" s="155"/>
      <c r="G74" s="111">
        <f>H74</f>
        <v>11000</v>
      </c>
      <c r="H74" s="111">
        <v>11000</v>
      </c>
      <c r="I74" s="111"/>
      <c r="J74" s="111"/>
      <c r="K74" s="171">
        <f t="shared" si="12"/>
        <v>10000</v>
      </c>
      <c r="L74" s="171">
        <f t="shared" si="16"/>
        <v>10000</v>
      </c>
      <c r="M74" s="111"/>
      <c r="N74" s="111"/>
      <c r="O74" s="171">
        <f t="shared" si="13"/>
        <v>10000</v>
      </c>
      <c r="P74" s="171">
        <f t="shared" si="14"/>
        <v>10000</v>
      </c>
      <c r="Q74" s="111"/>
      <c r="R74" s="111"/>
      <c r="S74" s="155"/>
    </row>
    <row r="75" spans="1:19" s="173" customFormat="1" ht="34.5" customHeight="1">
      <c r="A75" s="154">
        <v>28</v>
      </c>
      <c r="B75" s="169" t="s">
        <v>462</v>
      </c>
      <c r="C75" s="155"/>
      <c r="D75" s="170" t="s">
        <v>260</v>
      </c>
      <c r="E75" s="170" t="s">
        <v>259</v>
      </c>
      <c r="F75" s="155"/>
      <c r="G75" s="111">
        <v>9500</v>
      </c>
      <c r="H75" s="111">
        <f t="shared" ref="H75" si="17">G75</f>
        <v>9500</v>
      </c>
      <c r="I75" s="111"/>
      <c r="J75" s="111"/>
      <c r="K75" s="171">
        <f t="shared" si="12"/>
        <v>8500</v>
      </c>
      <c r="L75" s="171">
        <f t="shared" si="16"/>
        <v>8500</v>
      </c>
      <c r="M75" s="111"/>
      <c r="N75" s="111"/>
      <c r="O75" s="171">
        <f t="shared" si="13"/>
        <v>8500</v>
      </c>
      <c r="P75" s="171">
        <f t="shared" si="14"/>
        <v>8500</v>
      </c>
      <c r="Q75" s="111"/>
      <c r="R75" s="111"/>
      <c r="S75" s="155"/>
    </row>
    <row r="76" spans="1:19" s="173" customFormat="1" ht="44.25" customHeight="1">
      <c r="A76" s="154">
        <v>29</v>
      </c>
      <c r="B76" s="169" t="s">
        <v>463</v>
      </c>
      <c r="C76" s="155"/>
      <c r="D76" s="170" t="s">
        <v>261</v>
      </c>
      <c r="E76" s="170" t="s">
        <v>259</v>
      </c>
      <c r="F76" s="155"/>
      <c r="G76" s="111">
        <f>H76</f>
        <v>22000</v>
      </c>
      <c r="H76" s="111">
        <v>22000</v>
      </c>
      <c r="I76" s="111"/>
      <c r="J76" s="111"/>
      <c r="K76" s="171">
        <f t="shared" si="12"/>
        <v>20000</v>
      </c>
      <c r="L76" s="171">
        <f t="shared" si="16"/>
        <v>20000</v>
      </c>
      <c r="M76" s="111"/>
      <c r="N76" s="111"/>
      <c r="O76" s="171">
        <f t="shared" si="13"/>
        <v>20000</v>
      </c>
      <c r="P76" s="171">
        <f t="shared" si="14"/>
        <v>20000</v>
      </c>
      <c r="Q76" s="111"/>
      <c r="R76" s="111"/>
      <c r="S76" s="155"/>
    </row>
    <row r="77" spans="1:19" s="173" customFormat="1" ht="34.5" customHeight="1">
      <c r="A77" s="154">
        <v>30</v>
      </c>
      <c r="B77" s="169" t="s">
        <v>464</v>
      </c>
      <c r="C77" s="155"/>
      <c r="D77" s="170" t="s">
        <v>261</v>
      </c>
      <c r="E77" s="170" t="s">
        <v>259</v>
      </c>
      <c r="F77" s="155"/>
      <c r="G77" s="111">
        <v>5500</v>
      </c>
      <c r="H77" s="111">
        <v>5500</v>
      </c>
      <c r="I77" s="111"/>
      <c r="J77" s="111"/>
      <c r="K77" s="171">
        <f t="shared" si="12"/>
        <v>5000</v>
      </c>
      <c r="L77" s="171">
        <f t="shared" si="16"/>
        <v>5000</v>
      </c>
      <c r="M77" s="111"/>
      <c r="N77" s="111"/>
      <c r="O77" s="171">
        <f t="shared" si="13"/>
        <v>5000</v>
      </c>
      <c r="P77" s="171">
        <f t="shared" si="14"/>
        <v>5000</v>
      </c>
      <c r="Q77" s="111"/>
      <c r="R77" s="111"/>
      <c r="S77" s="155"/>
    </row>
    <row r="78" spans="1:19" ht="21.95" customHeight="1">
      <c r="A78" s="180" t="s">
        <v>80</v>
      </c>
      <c r="B78" s="180" t="s">
        <v>79</v>
      </c>
      <c r="C78" s="149"/>
      <c r="D78" s="180"/>
      <c r="E78" s="180"/>
      <c r="F78" s="149"/>
      <c r="G78" s="156"/>
      <c r="H78" s="156"/>
      <c r="I78" s="156">
        <f t="shared" ref="I78:J78" si="18">SUM(I80:I88)</f>
        <v>0</v>
      </c>
      <c r="J78" s="156">
        <f t="shared" si="18"/>
        <v>0</v>
      </c>
      <c r="K78" s="156">
        <f>SUM(K80:K91)</f>
        <v>7338</v>
      </c>
      <c r="L78" s="156">
        <f t="shared" ref="L78:R78" si="19">SUM(L80:L91)</f>
        <v>7338</v>
      </c>
      <c r="M78" s="156">
        <f t="shared" si="19"/>
        <v>0</v>
      </c>
      <c r="N78" s="156">
        <f t="shared" si="19"/>
        <v>0</v>
      </c>
      <c r="O78" s="156">
        <f t="shared" si="19"/>
        <v>7338</v>
      </c>
      <c r="P78" s="156">
        <f t="shared" si="19"/>
        <v>7338</v>
      </c>
      <c r="Q78" s="156">
        <f t="shared" si="19"/>
        <v>0</v>
      </c>
      <c r="R78" s="156">
        <f t="shared" si="19"/>
        <v>0</v>
      </c>
      <c r="S78" s="149"/>
    </row>
    <row r="79" spans="1:19" ht="29.25" customHeight="1">
      <c r="A79" s="157" t="s">
        <v>43</v>
      </c>
      <c r="B79" s="149" t="s">
        <v>438</v>
      </c>
      <c r="C79" s="149"/>
      <c r="D79" s="180"/>
      <c r="E79" s="180"/>
      <c r="F79" s="149"/>
      <c r="G79" s="150"/>
      <c r="H79" s="150"/>
      <c r="I79" s="150">
        <f t="shared" ref="I79:J79" si="20">SUM(I80:I91)</f>
        <v>0</v>
      </c>
      <c r="J79" s="150">
        <f t="shared" si="20"/>
        <v>0</v>
      </c>
      <c r="K79" s="150">
        <f>SUM(K80:K91)</f>
        <v>7338</v>
      </c>
      <c r="L79" s="150">
        <f t="shared" ref="L79:R79" si="21">SUM(L80:L91)</f>
        <v>7338</v>
      </c>
      <c r="M79" s="150">
        <f t="shared" si="21"/>
        <v>0</v>
      </c>
      <c r="N79" s="150">
        <f t="shared" si="21"/>
        <v>0</v>
      </c>
      <c r="O79" s="150">
        <f t="shared" si="21"/>
        <v>7338</v>
      </c>
      <c r="P79" s="150">
        <f t="shared" si="21"/>
        <v>7338</v>
      </c>
      <c r="Q79" s="150">
        <f t="shared" si="21"/>
        <v>0</v>
      </c>
      <c r="R79" s="150">
        <f t="shared" si="21"/>
        <v>0</v>
      </c>
      <c r="S79" s="149"/>
    </row>
    <row r="80" spans="1:19" ht="35.25" customHeight="1">
      <c r="A80" s="154">
        <v>1</v>
      </c>
      <c r="B80" s="153" t="s">
        <v>270</v>
      </c>
      <c r="C80" s="153"/>
      <c r="D80" s="154" t="s">
        <v>271</v>
      </c>
      <c r="E80" s="154" t="s">
        <v>259</v>
      </c>
      <c r="F80" s="153"/>
      <c r="G80" s="111">
        <f>H80</f>
        <v>1700</v>
      </c>
      <c r="H80" s="111">
        <v>1700</v>
      </c>
      <c r="I80" s="111"/>
      <c r="J80" s="111"/>
      <c r="K80" s="111">
        <v>1700</v>
      </c>
      <c r="L80" s="111">
        <f>K80</f>
        <v>1700</v>
      </c>
      <c r="M80" s="111"/>
      <c r="N80" s="111"/>
      <c r="O80" s="111">
        <v>1700</v>
      </c>
      <c r="P80" s="111">
        <f>O80</f>
        <v>1700</v>
      </c>
      <c r="Q80" s="111"/>
      <c r="R80" s="111"/>
      <c r="S80" s="153"/>
    </row>
    <row r="81" spans="1:19" ht="37.5" customHeight="1">
      <c r="A81" s="154">
        <v>2</v>
      </c>
      <c r="B81" s="153" t="s">
        <v>272</v>
      </c>
      <c r="C81" s="153"/>
      <c r="D81" s="154" t="s">
        <v>271</v>
      </c>
      <c r="E81" s="154" t="s">
        <v>259</v>
      </c>
      <c r="F81" s="153"/>
      <c r="G81" s="111">
        <f t="shared" ref="G81:G91" si="22">H81</f>
        <v>300</v>
      </c>
      <c r="H81" s="111">
        <v>300</v>
      </c>
      <c r="I81" s="111"/>
      <c r="J81" s="111"/>
      <c r="K81" s="111">
        <v>300</v>
      </c>
      <c r="L81" s="111">
        <f t="shared" ref="L81:L85" si="23">K81</f>
        <v>300</v>
      </c>
      <c r="M81" s="111"/>
      <c r="N81" s="111"/>
      <c r="O81" s="111">
        <v>300</v>
      </c>
      <c r="P81" s="111">
        <f t="shared" ref="P81:P85" si="24">O81</f>
        <v>300</v>
      </c>
      <c r="Q81" s="111"/>
      <c r="R81" s="111"/>
      <c r="S81" s="153"/>
    </row>
    <row r="82" spans="1:19" ht="37.5" customHeight="1">
      <c r="A82" s="154">
        <v>3</v>
      </c>
      <c r="B82" s="153" t="s">
        <v>273</v>
      </c>
      <c r="C82" s="153"/>
      <c r="D82" s="154" t="s">
        <v>271</v>
      </c>
      <c r="E82" s="154" t="s">
        <v>380</v>
      </c>
      <c r="F82" s="153"/>
      <c r="G82" s="111">
        <f t="shared" si="22"/>
        <v>300</v>
      </c>
      <c r="H82" s="111">
        <v>300</v>
      </c>
      <c r="I82" s="111"/>
      <c r="J82" s="111"/>
      <c r="K82" s="111">
        <v>300</v>
      </c>
      <c r="L82" s="111">
        <f t="shared" si="23"/>
        <v>300</v>
      </c>
      <c r="M82" s="111"/>
      <c r="N82" s="111"/>
      <c r="O82" s="111">
        <v>300</v>
      </c>
      <c r="P82" s="111">
        <f t="shared" si="24"/>
        <v>300</v>
      </c>
      <c r="Q82" s="111"/>
      <c r="R82" s="111"/>
      <c r="S82" s="153"/>
    </row>
    <row r="83" spans="1:19" ht="37.5" customHeight="1">
      <c r="A83" s="154">
        <v>4</v>
      </c>
      <c r="B83" s="153" t="s">
        <v>274</v>
      </c>
      <c r="C83" s="153"/>
      <c r="D83" s="154" t="s">
        <v>271</v>
      </c>
      <c r="E83" s="154" t="s">
        <v>381</v>
      </c>
      <c r="F83" s="153"/>
      <c r="G83" s="111">
        <f t="shared" si="22"/>
        <v>300</v>
      </c>
      <c r="H83" s="111">
        <v>300</v>
      </c>
      <c r="I83" s="111"/>
      <c r="J83" s="111"/>
      <c r="K83" s="111">
        <v>300</v>
      </c>
      <c r="L83" s="111">
        <f t="shared" si="23"/>
        <v>300</v>
      </c>
      <c r="M83" s="111"/>
      <c r="N83" s="111"/>
      <c r="O83" s="111">
        <v>300</v>
      </c>
      <c r="P83" s="111">
        <f t="shared" si="24"/>
        <v>300</v>
      </c>
      <c r="Q83" s="111"/>
      <c r="R83" s="111"/>
      <c r="S83" s="153"/>
    </row>
    <row r="84" spans="1:19" ht="37.5" customHeight="1">
      <c r="A84" s="154">
        <v>5</v>
      </c>
      <c r="B84" s="153" t="s">
        <v>275</v>
      </c>
      <c r="C84" s="153"/>
      <c r="D84" s="154" t="s">
        <v>271</v>
      </c>
      <c r="E84" s="154" t="s">
        <v>382</v>
      </c>
      <c r="F84" s="153"/>
      <c r="G84" s="111">
        <f t="shared" si="22"/>
        <v>300</v>
      </c>
      <c r="H84" s="111">
        <v>300</v>
      </c>
      <c r="I84" s="111"/>
      <c r="J84" s="111"/>
      <c r="K84" s="111">
        <v>300</v>
      </c>
      <c r="L84" s="111">
        <f t="shared" si="23"/>
        <v>300</v>
      </c>
      <c r="M84" s="111"/>
      <c r="N84" s="111"/>
      <c r="O84" s="111">
        <v>300</v>
      </c>
      <c r="P84" s="111">
        <f t="shared" si="24"/>
        <v>300</v>
      </c>
      <c r="Q84" s="111"/>
      <c r="R84" s="111"/>
      <c r="S84" s="153"/>
    </row>
    <row r="85" spans="1:19" ht="39.75" customHeight="1">
      <c r="A85" s="154">
        <v>6</v>
      </c>
      <c r="B85" s="153" t="s">
        <v>276</v>
      </c>
      <c r="C85" s="153"/>
      <c r="D85" s="154" t="s">
        <v>271</v>
      </c>
      <c r="E85" s="154" t="s">
        <v>259</v>
      </c>
      <c r="F85" s="153"/>
      <c r="G85" s="111">
        <f t="shared" si="22"/>
        <v>450</v>
      </c>
      <c r="H85" s="111">
        <v>450</v>
      </c>
      <c r="I85" s="111"/>
      <c r="J85" s="111"/>
      <c r="K85" s="111">
        <v>450</v>
      </c>
      <c r="L85" s="111">
        <f t="shared" si="23"/>
        <v>450</v>
      </c>
      <c r="M85" s="111"/>
      <c r="N85" s="111"/>
      <c r="O85" s="111">
        <v>450</v>
      </c>
      <c r="P85" s="111">
        <f t="shared" si="24"/>
        <v>450</v>
      </c>
      <c r="Q85" s="111"/>
      <c r="R85" s="111"/>
      <c r="S85" s="153"/>
    </row>
    <row r="86" spans="1:19" ht="39.75" customHeight="1">
      <c r="A86" s="154">
        <v>7</v>
      </c>
      <c r="B86" s="153" t="s">
        <v>277</v>
      </c>
      <c r="C86" s="153"/>
      <c r="D86" s="154" t="s">
        <v>280</v>
      </c>
      <c r="E86" s="154" t="s">
        <v>259</v>
      </c>
      <c r="F86" s="153"/>
      <c r="G86" s="111">
        <f t="shared" si="22"/>
        <v>300</v>
      </c>
      <c r="H86" s="111">
        <v>300</v>
      </c>
      <c r="I86" s="111"/>
      <c r="J86" s="111"/>
      <c r="K86" s="111">
        <f>L86</f>
        <v>300</v>
      </c>
      <c r="L86" s="111">
        <v>300</v>
      </c>
      <c r="M86" s="111"/>
      <c r="N86" s="111"/>
      <c r="O86" s="111">
        <f>P86</f>
        <v>300</v>
      </c>
      <c r="P86" s="111">
        <f>L86</f>
        <v>300</v>
      </c>
      <c r="Q86" s="111"/>
      <c r="R86" s="111"/>
      <c r="S86" s="153"/>
    </row>
    <row r="87" spans="1:19" ht="39.75" customHeight="1">
      <c r="A87" s="154">
        <v>8</v>
      </c>
      <c r="B87" s="153" t="s">
        <v>278</v>
      </c>
      <c r="C87" s="153"/>
      <c r="D87" s="154" t="s">
        <v>260</v>
      </c>
      <c r="E87" s="154" t="s">
        <v>259</v>
      </c>
      <c r="F87" s="153"/>
      <c r="G87" s="111">
        <f t="shared" si="22"/>
        <v>300</v>
      </c>
      <c r="H87" s="111">
        <v>300</v>
      </c>
      <c r="I87" s="111"/>
      <c r="J87" s="111"/>
      <c r="K87" s="111">
        <f t="shared" ref="K87:K88" si="25">L87</f>
        <v>300</v>
      </c>
      <c r="L87" s="111">
        <v>300</v>
      </c>
      <c r="M87" s="111"/>
      <c r="N87" s="111"/>
      <c r="O87" s="111">
        <f t="shared" ref="O87:O88" si="26">P87</f>
        <v>300</v>
      </c>
      <c r="P87" s="111">
        <f t="shared" ref="P87:P88" si="27">L87</f>
        <v>300</v>
      </c>
      <c r="Q87" s="111"/>
      <c r="R87" s="111"/>
      <c r="S87" s="153"/>
    </row>
    <row r="88" spans="1:19" ht="39.75" customHeight="1">
      <c r="A88" s="154">
        <v>9</v>
      </c>
      <c r="B88" s="153" t="s">
        <v>279</v>
      </c>
      <c r="C88" s="153"/>
      <c r="D88" s="154" t="s">
        <v>261</v>
      </c>
      <c r="E88" s="154" t="s">
        <v>259</v>
      </c>
      <c r="F88" s="153"/>
      <c r="G88" s="111">
        <f t="shared" si="22"/>
        <v>300</v>
      </c>
      <c r="H88" s="111">
        <v>300</v>
      </c>
      <c r="I88" s="111"/>
      <c r="J88" s="111"/>
      <c r="K88" s="111">
        <f t="shared" si="25"/>
        <v>300</v>
      </c>
      <c r="L88" s="111">
        <v>300</v>
      </c>
      <c r="M88" s="111"/>
      <c r="N88" s="111"/>
      <c r="O88" s="111">
        <f t="shared" si="26"/>
        <v>300</v>
      </c>
      <c r="P88" s="111">
        <f t="shared" si="27"/>
        <v>300</v>
      </c>
      <c r="Q88" s="111"/>
      <c r="R88" s="111"/>
      <c r="S88" s="153"/>
    </row>
    <row r="89" spans="1:19" ht="36.75" customHeight="1">
      <c r="A89" s="154">
        <v>10</v>
      </c>
      <c r="B89" s="153" t="s">
        <v>383</v>
      </c>
      <c r="C89" s="153"/>
      <c r="D89" s="154" t="s">
        <v>261</v>
      </c>
      <c r="E89" s="154" t="s">
        <v>259</v>
      </c>
      <c r="F89" s="153"/>
      <c r="G89" s="153">
        <f t="shared" si="22"/>
        <v>544</v>
      </c>
      <c r="H89" s="153">
        <v>544</v>
      </c>
      <c r="I89" s="153"/>
      <c r="J89" s="153"/>
      <c r="K89" s="153">
        <v>544</v>
      </c>
      <c r="L89" s="153">
        <f>K89</f>
        <v>544</v>
      </c>
      <c r="M89" s="153"/>
      <c r="N89" s="153"/>
      <c r="O89" s="153">
        <f>+K89</f>
        <v>544</v>
      </c>
      <c r="P89" s="153">
        <f>O89</f>
        <v>544</v>
      </c>
      <c r="Q89" s="153"/>
      <c r="R89" s="153"/>
      <c r="S89" s="153"/>
    </row>
    <row r="90" spans="1:19" ht="33" customHeight="1">
      <c r="A90" s="154">
        <v>11</v>
      </c>
      <c r="B90" s="153" t="s">
        <v>384</v>
      </c>
      <c r="C90" s="153"/>
      <c r="D90" s="154" t="s">
        <v>260</v>
      </c>
      <c r="E90" s="154" t="s">
        <v>259</v>
      </c>
      <c r="F90" s="153"/>
      <c r="G90" s="153">
        <f t="shared" si="22"/>
        <v>544</v>
      </c>
      <c r="H90" s="153">
        <v>544</v>
      </c>
      <c r="I90" s="153"/>
      <c r="J90" s="153"/>
      <c r="K90" s="153">
        <v>544</v>
      </c>
      <c r="L90" s="153">
        <f>K90</f>
        <v>544</v>
      </c>
      <c r="M90" s="153"/>
      <c r="N90" s="153"/>
      <c r="O90" s="153">
        <f>+K90</f>
        <v>544</v>
      </c>
      <c r="P90" s="153">
        <f>O90</f>
        <v>544</v>
      </c>
      <c r="Q90" s="153"/>
      <c r="R90" s="153"/>
      <c r="S90" s="153"/>
    </row>
    <row r="91" spans="1:19" ht="33" customHeight="1">
      <c r="A91" s="154">
        <v>12</v>
      </c>
      <c r="B91" s="153" t="s">
        <v>425</v>
      </c>
      <c r="C91" s="153"/>
      <c r="D91" s="154" t="s">
        <v>280</v>
      </c>
      <c r="E91" s="154">
        <v>2021</v>
      </c>
      <c r="F91" s="153"/>
      <c r="G91" s="153">
        <f t="shared" si="22"/>
        <v>2000</v>
      </c>
      <c r="H91" s="153">
        <v>2000</v>
      </c>
      <c r="I91" s="153"/>
      <c r="J91" s="153"/>
      <c r="K91" s="153">
        <f>L91</f>
        <v>2000</v>
      </c>
      <c r="L91" s="153">
        <v>2000</v>
      </c>
      <c r="M91" s="153"/>
      <c r="N91" s="153"/>
      <c r="O91" s="153">
        <v>2000</v>
      </c>
      <c r="P91" s="153">
        <v>2000</v>
      </c>
      <c r="Q91" s="153"/>
      <c r="R91" s="153"/>
      <c r="S91" s="153"/>
    </row>
    <row r="92" spans="1:19" s="181" customFormat="1" ht="27.75" customHeight="1">
      <c r="A92" s="180" t="s">
        <v>95</v>
      </c>
      <c r="B92" s="180" t="s">
        <v>93</v>
      </c>
      <c r="C92" s="149"/>
      <c r="D92" s="180"/>
      <c r="E92" s="180"/>
      <c r="F92" s="149"/>
      <c r="G92" s="151"/>
      <c r="H92" s="149"/>
      <c r="I92" s="150">
        <f t="shared" ref="I92:R92" si="28">I93+I95</f>
        <v>0</v>
      </c>
      <c r="J92" s="150">
        <f t="shared" si="28"/>
        <v>0</v>
      </c>
      <c r="K92" s="150">
        <f t="shared" si="28"/>
        <v>35000</v>
      </c>
      <c r="L92" s="150">
        <f t="shared" si="28"/>
        <v>35000</v>
      </c>
      <c r="M92" s="150">
        <f t="shared" si="28"/>
        <v>0</v>
      </c>
      <c r="N92" s="150">
        <f t="shared" si="28"/>
        <v>0</v>
      </c>
      <c r="O92" s="150">
        <f t="shared" si="28"/>
        <v>35000</v>
      </c>
      <c r="P92" s="150">
        <f t="shared" si="28"/>
        <v>35000</v>
      </c>
      <c r="Q92" s="150">
        <f t="shared" si="28"/>
        <v>0</v>
      </c>
      <c r="R92" s="150">
        <f t="shared" si="28"/>
        <v>0</v>
      </c>
      <c r="S92" s="149"/>
    </row>
    <row r="93" spans="1:19" ht="21.95" customHeight="1">
      <c r="A93" s="180" t="s">
        <v>31</v>
      </c>
      <c r="B93" s="180" t="s">
        <v>57</v>
      </c>
      <c r="C93" s="149"/>
      <c r="D93" s="180"/>
      <c r="E93" s="180"/>
      <c r="F93" s="149"/>
      <c r="G93" s="156"/>
      <c r="H93" s="156"/>
      <c r="I93" s="156">
        <f t="shared" ref="I93:J93" si="29">I94</f>
        <v>0</v>
      </c>
      <c r="J93" s="156">
        <f t="shared" si="29"/>
        <v>0</v>
      </c>
      <c r="K93" s="156">
        <f>K94</f>
        <v>2000</v>
      </c>
      <c r="L93" s="156">
        <f t="shared" ref="L93:R93" si="30">L94</f>
        <v>2000</v>
      </c>
      <c r="M93" s="156">
        <f t="shared" si="30"/>
        <v>0</v>
      </c>
      <c r="N93" s="156">
        <f t="shared" si="30"/>
        <v>0</v>
      </c>
      <c r="O93" s="156">
        <f t="shared" si="30"/>
        <v>2000</v>
      </c>
      <c r="P93" s="156">
        <f t="shared" si="30"/>
        <v>2000</v>
      </c>
      <c r="Q93" s="156">
        <f t="shared" si="30"/>
        <v>0</v>
      </c>
      <c r="R93" s="156">
        <f t="shared" si="30"/>
        <v>0</v>
      </c>
      <c r="S93" s="149"/>
    </row>
    <row r="94" spans="1:19" ht="68.25" customHeight="1">
      <c r="A94" s="154">
        <v>1</v>
      </c>
      <c r="B94" s="172" t="s">
        <v>439</v>
      </c>
      <c r="C94" s="153"/>
      <c r="D94" s="154"/>
      <c r="E94" s="154"/>
      <c r="F94" s="153"/>
      <c r="G94" s="111">
        <v>35000</v>
      </c>
      <c r="H94" s="111">
        <v>35000</v>
      </c>
      <c r="I94" s="111"/>
      <c r="J94" s="111"/>
      <c r="K94" s="111">
        <v>2000</v>
      </c>
      <c r="L94" s="111">
        <v>2000</v>
      </c>
      <c r="M94" s="111"/>
      <c r="N94" s="111"/>
      <c r="O94" s="111">
        <v>2000</v>
      </c>
      <c r="P94" s="111">
        <v>2000</v>
      </c>
      <c r="Q94" s="111"/>
      <c r="R94" s="111"/>
      <c r="S94" s="153"/>
    </row>
    <row r="95" spans="1:19" ht="27.95" customHeight="1">
      <c r="A95" s="180" t="s">
        <v>32</v>
      </c>
      <c r="B95" s="180" t="s">
        <v>399</v>
      </c>
      <c r="C95" s="149"/>
      <c r="D95" s="180"/>
      <c r="E95" s="180"/>
      <c r="F95" s="149"/>
      <c r="G95" s="156"/>
      <c r="H95" s="156"/>
      <c r="I95" s="150">
        <f t="shared" ref="I95:J96" si="31">I96</f>
        <v>0</v>
      </c>
      <c r="J95" s="150">
        <f t="shared" si="31"/>
        <v>0</v>
      </c>
      <c r="K95" s="150">
        <f>K96</f>
        <v>33000</v>
      </c>
      <c r="L95" s="150">
        <f t="shared" ref="L95:R95" si="32">L96</f>
        <v>33000</v>
      </c>
      <c r="M95" s="150">
        <f t="shared" si="32"/>
        <v>0</v>
      </c>
      <c r="N95" s="150">
        <f t="shared" si="32"/>
        <v>0</v>
      </c>
      <c r="O95" s="150">
        <f t="shared" si="32"/>
        <v>33000</v>
      </c>
      <c r="P95" s="150">
        <f t="shared" si="32"/>
        <v>33000</v>
      </c>
      <c r="Q95" s="150">
        <f t="shared" si="32"/>
        <v>0</v>
      </c>
      <c r="R95" s="150">
        <f t="shared" si="32"/>
        <v>0</v>
      </c>
      <c r="S95" s="149"/>
    </row>
    <row r="96" spans="1:19" ht="27.95" customHeight="1">
      <c r="A96" s="157">
        <v>1</v>
      </c>
      <c r="B96" s="149" t="s">
        <v>438</v>
      </c>
      <c r="C96" s="149"/>
      <c r="D96" s="180"/>
      <c r="E96" s="180"/>
      <c r="F96" s="149"/>
      <c r="G96" s="150"/>
      <c r="H96" s="150"/>
      <c r="I96" s="150">
        <f t="shared" si="31"/>
        <v>0</v>
      </c>
      <c r="J96" s="150">
        <f t="shared" si="31"/>
        <v>0</v>
      </c>
      <c r="K96" s="150">
        <f>K97</f>
        <v>33000</v>
      </c>
      <c r="L96" s="150">
        <f t="shared" ref="L96:R96" si="33">L97</f>
        <v>33000</v>
      </c>
      <c r="M96" s="150">
        <f t="shared" si="33"/>
        <v>0</v>
      </c>
      <c r="N96" s="150">
        <f t="shared" si="33"/>
        <v>0</v>
      </c>
      <c r="O96" s="150">
        <f t="shared" si="33"/>
        <v>33000</v>
      </c>
      <c r="P96" s="150">
        <f t="shared" si="33"/>
        <v>33000</v>
      </c>
      <c r="Q96" s="150">
        <f t="shared" si="33"/>
        <v>0</v>
      </c>
      <c r="R96" s="150">
        <f t="shared" si="33"/>
        <v>0</v>
      </c>
      <c r="S96" s="149"/>
    </row>
    <row r="97" spans="1:19" ht="64.5" customHeight="1">
      <c r="A97" s="154">
        <v>1</v>
      </c>
      <c r="B97" s="172" t="s">
        <v>439</v>
      </c>
      <c r="C97" s="153"/>
      <c r="D97" s="154"/>
      <c r="E97" s="154"/>
      <c r="F97" s="153"/>
      <c r="G97" s="111">
        <v>35000</v>
      </c>
      <c r="H97" s="111">
        <v>35000</v>
      </c>
      <c r="I97" s="111"/>
      <c r="J97" s="111"/>
      <c r="K97" s="111">
        <v>33000</v>
      </c>
      <c r="L97" s="111">
        <v>33000</v>
      </c>
      <c r="M97" s="111"/>
      <c r="N97" s="111"/>
      <c r="O97" s="111">
        <v>33000</v>
      </c>
      <c r="P97" s="111">
        <v>33000</v>
      </c>
      <c r="Q97" s="111"/>
      <c r="R97" s="111"/>
      <c r="S97" s="153"/>
    </row>
    <row r="98" spans="1:19" s="181" customFormat="1" ht="21.95" customHeight="1">
      <c r="A98" s="180" t="s">
        <v>85</v>
      </c>
      <c r="B98" s="180" t="s">
        <v>83</v>
      </c>
      <c r="C98" s="149"/>
      <c r="D98" s="180"/>
      <c r="E98" s="180"/>
      <c r="F98" s="149"/>
      <c r="G98" s="150">
        <f>G99+G100</f>
        <v>0</v>
      </c>
      <c r="H98" s="150">
        <f t="shared" ref="H98:R98" si="34">H99+H100</f>
        <v>0</v>
      </c>
      <c r="I98" s="150">
        <f t="shared" si="34"/>
        <v>47100</v>
      </c>
      <c r="J98" s="150">
        <f t="shared" si="34"/>
        <v>63591</v>
      </c>
      <c r="K98" s="150">
        <f t="shared" si="34"/>
        <v>142008.13500000001</v>
      </c>
      <c r="L98" s="150">
        <f t="shared" si="34"/>
        <v>142008.13500000001</v>
      </c>
      <c r="M98" s="150">
        <f t="shared" si="34"/>
        <v>0</v>
      </c>
      <c r="N98" s="150">
        <f t="shared" si="34"/>
        <v>0</v>
      </c>
      <c r="O98" s="150">
        <f t="shared" si="34"/>
        <v>142008.13500000001</v>
      </c>
      <c r="P98" s="150">
        <f t="shared" si="34"/>
        <v>142008.13500000001</v>
      </c>
      <c r="Q98" s="150">
        <f t="shared" si="34"/>
        <v>0</v>
      </c>
      <c r="R98" s="150">
        <f t="shared" si="34"/>
        <v>0</v>
      </c>
      <c r="S98" s="149"/>
    </row>
    <row r="99" spans="1:19" ht="21.95" customHeight="1">
      <c r="A99" s="180" t="s">
        <v>31</v>
      </c>
      <c r="B99" s="180" t="s">
        <v>57</v>
      </c>
      <c r="C99" s="149"/>
      <c r="D99" s="180"/>
      <c r="E99" s="180"/>
      <c r="F99" s="149"/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49"/>
    </row>
    <row r="100" spans="1:19" ht="27.95" customHeight="1">
      <c r="A100" s="180" t="s">
        <v>80</v>
      </c>
      <c r="B100" s="180" t="s">
        <v>68</v>
      </c>
      <c r="C100" s="149"/>
      <c r="D100" s="180"/>
      <c r="E100" s="180"/>
      <c r="F100" s="149"/>
      <c r="G100" s="156">
        <f>G101+G110</f>
        <v>0</v>
      </c>
      <c r="H100" s="156">
        <f t="shared" ref="H100:R100" si="35">H101+H110</f>
        <v>0</v>
      </c>
      <c r="I100" s="156">
        <f t="shared" si="35"/>
        <v>47100</v>
      </c>
      <c r="J100" s="156">
        <f t="shared" si="35"/>
        <v>63591</v>
      </c>
      <c r="K100" s="156">
        <f t="shared" si="35"/>
        <v>142008.13500000001</v>
      </c>
      <c r="L100" s="156">
        <f t="shared" si="35"/>
        <v>142008.13500000001</v>
      </c>
      <c r="M100" s="156">
        <f t="shared" si="35"/>
        <v>0</v>
      </c>
      <c r="N100" s="156">
        <f t="shared" si="35"/>
        <v>0</v>
      </c>
      <c r="O100" s="156">
        <f t="shared" si="35"/>
        <v>142008.13500000001</v>
      </c>
      <c r="P100" s="156">
        <f t="shared" si="35"/>
        <v>142008.13500000001</v>
      </c>
      <c r="Q100" s="156">
        <f t="shared" si="35"/>
        <v>0</v>
      </c>
      <c r="R100" s="156">
        <f t="shared" si="35"/>
        <v>0</v>
      </c>
      <c r="S100" s="149"/>
    </row>
    <row r="101" spans="1:19" ht="27.95" customHeight="1">
      <c r="A101" s="157" t="s">
        <v>43</v>
      </c>
      <c r="B101" s="149" t="s">
        <v>60</v>
      </c>
      <c r="C101" s="149"/>
      <c r="D101" s="180"/>
      <c r="E101" s="180"/>
      <c r="F101" s="149"/>
      <c r="G101" s="156">
        <v>0</v>
      </c>
      <c r="H101" s="156">
        <v>0</v>
      </c>
      <c r="I101" s="156">
        <f t="shared" ref="I101:J101" si="36">SUM(I102:I108)</f>
        <v>47100</v>
      </c>
      <c r="J101" s="156">
        <f t="shared" si="36"/>
        <v>63591</v>
      </c>
      <c r="K101" s="156">
        <f t="shared" ref="K101" si="37">SUM(K102:K108)</f>
        <v>141208.13500000001</v>
      </c>
      <c r="L101" s="156">
        <f t="shared" ref="L101" si="38">SUM(L102:L108)</f>
        <v>141208.13500000001</v>
      </c>
      <c r="M101" s="156">
        <f t="shared" ref="M101" si="39">SUM(M102:M108)</f>
        <v>0</v>
      </c>
      <c r="N101" s="156">
        <f t="shared" ref="N101" si="40">SUM(N102:N108)</f>
        <v>0</v>
      </c>
      <c r="O101" s="156">
        <f t="shared" ref="O101" si="41">SUM(O102:O108)</f>
        <v>141208.13500000001</v>
      </c>
      <c r="P101" s="156">
        <f>SUM(P102:P108)</f>
        <v>141208.13500000001</v>
      </c>
      <c r="Q101" s="156">
        <f t="shared" ref="Q101" si="42">SUM(Q102:Q108)</f>
        <v>0</v>
      </c>
      <c r="R101" s="156">
        <f t="shared" ref="R101" si="43">SUM(R102:R108)</f>
        <v>0</v>
      </c>
      <c r="S101" s="149"/>
    </row>
    <row r="102" spans="1:19" ht="27.95" customHeight="1">
      <c r="A102" s="152">
        <v>1</v>
      </c>
      <c r="B102" s="153" t="s">
        <v>265</v>
      </c>
      <c r="C102" s="153"/>
      <c r="D102" s="154" t="s">
        <v>385</v>
      </c>
      <c r="E102" s="154" t="s">
        <v>368</v>
      </c>
      <c r="F102" s="153"/>
      <c r="G102" s="111">
        <v>10000</v>
      </c>
      <c r="H102" s="111">
        <v>10000</v>
      </c>
      <c r="I102" s="111">
        <f>J102</f>
        <v>5000</v>
      </c>
      <c r="J102" s="111">
        <v>5000</v>
      </c>
      <c r="K102" s="111">
        <f>L102</f>
        <v>5000</v>
      </c>
      <c r="L102" s="111">
        <f>H102-J102</f>
        <v>5000</v>
      </c>
      <c r="M102" s="111"/>
      <c r="N102" s="111"/>
      <c r="O102" s="111">
        <f>P102</f>
        <v>5000</v>
      </c>
      <c r="P102" s="111">
        <f>L102</f>
        <v>5000</v>
      </c>
      <c r="Q102" s="111"/>
      <c r="R102" s="111"/>
      <c r="S102" s="153"/>
    </row>
    <row r="103" spans="1:19" ht="27.95" customHeight="1">
      <c r="A103" s="152">
        <v>2</v>
      </c>
      <c r="B103" s="153" t="s">
        <v>266</v>
      </c>
      <c r="C103" s="153"/>
      <c r="D103" s="154" t="s">
        <v>385</v>
      </c>
      <c r="E103" s="154" t="s">
        <v>368</v>
      </c>
      <c r="F103" s="153"/>
      <c r="G103" s="111">
        <v>9440.0949999999993</v>
      </c>
      <c r="H103" s="111">
        <v>9440.0949999999993</v>
      </c>
      <c r="I103" s="111">
        <f t="shared" ref="I103:I108" si="44">J103</f>
        <v>5000</v>
      </c>
      <c r="J103" s="111">
        <v>5000</v>
      </c>
      <c r="K103" s="111">
        <f t="shared" ref="K103:K108" si="45">L103</f>
        <v>4440.0949999999993</v>
      </c>
      <c r="L103" s="111">
        <f t="shared" ref="L103:L108" si="46">H103-J103</f>
        <v>4440.0949999999993</v>
      </c>
      <c r="M103" s="111"/>
      <c r="N103" s="111"/>
      <c r="O103" s="111">
        <f t="shared" ref="O103:O108" si="47">P103</f>
        <v>4440.0949999999993</v>
      </c>
      <c r="P103" s="111">
        <f t="shared" ref="P103:P108" si="48">L103</f>
        <v>4440.0949999999993</v>
      </c>
      <c r="Q103" s="111"/>
      <c r="R103" s="111"/>
      <c r="S103" s="153"/>
    </row>
    <row r="104" spans="1:19" ht="27.95" customHeight="1">
      <c r="A104" s="152">
        <v>3</v>
      </c>
      <c r="B104" s="153" t="s">
        <v>267</v>
      </c>
      <c r="C104" s="153"/>
      <c r="D104" s="154" t="s">
        <v>385</v>
      </c>
      <c r="E104" s="154" t="s">
        <v>368</v>
      </c>
      <c r="F104" s="153"/>
      <c r="G104" s="111">
        <v>12000</v>
      </c>
      <c r="H104" s="111">
        <v>12000</v>
      </c>
      <c r="I104" s="111">
        <f t="shared" si="44"/>
        <v>500</v>
      </c>
      <c r="J104" s="111">
        <v>500</v>
      </c>
      <c r="K104" s="111">
        <f t="shared" si="45"/>
        <v>11500</v>
      </c>
      <c r="L104" s="111">
        <f t="shared" si="46"/>
        <v>11500</v>
      </c>
      <c r="M104" s="111"/>
      <c r="N104" s="111"/>
      <c r="O104" s="111">
        <f t="shared" si="47"/>
        <v>11500</v>
      </c>
      <c r="P104" s="111">
        <f t="shared" si="48"/>
        <v>11500</v>
      </c>
      <c r="Q104" s="111"/>
      <c r="R104" s="111"/>
      <c r="S104" s="153"/>
    </row>
    <row r="105" spans="1:19" ht="27.95" customHeight="1">
      <c r="A105" s="152">
        <v>4</v>
      </c>
      <c r="B105" s="153" t="s">
        <v>268</v>
      </c>
      <c r="C105" s="153"/>
      <c r="D105" s="154" t="s">
        <v>386</v>
      </c>
      <c r="E105" s="154" t="s">
        <v>368</v>
      </c>
      <c r="F105" s="153"/>
      <c r="G105" s="111">
        <v>42321</v>
      </c>
      <c r="H105" s="111">
        <v>42321</v>
      </c>
      <c r="I105" s="111">
        <f t="shared" si="44"/>
        <v>500</v>
      </c>
      <c r="J105" s="111">
        <v>500</v>
      </c>
      <c r="K105" s="111">
        <f t="shared" si="45"/>
        <v>41821</v>
      </c>
      <c r="L105" s="111">
        <f t="shared" si="46"/>
        <v>41821</v>
      </c>
      <c r="M105" s="111"/>
      <c r="N105" s="111"/>
      <c r="O105" s="111">
        <f t="shared" si="47"/>
        <v>41821</v>
      </c>
      <c r="P105" s="111">
        <f t="shared" si="48"/>
        <v>41821</v>
      </c>
      <c r="Q105" s="111"/>
      <c r="R105" s="111"/>
      <c r="S105" s="153"/>
    </row>
    <row r="106" spans="1:19" ht="22.5" customHeight="1">
      <c r="A106" s="152">
        <v>5</v>
      </c>
      <c r="B106" s="153" t="s">
        <v>457</v>
      </c>
      <c r="C106" s="153"/>
      <c r="D106" s="154" t="s">
        <v>385</v>
      </c>
      <c r="E106" s="154" t="s">
        <v>368</v>
      </c>
      <c r="F106" s="153"/>
      <c r="G106" s="111">
        <v>14100</v>
      </c>
      <c r="H106" s="111">
        <v>14100</v>
      </c>
      <c r="I106" s="111">
        <v>500</v>
      </c>
      <c r="J106" s="111">
        <v>500</v>
      </c>
      <c r="K106" s="111">
        <f t="shared" si="45"/>
        <v>13600</v>
      </c>
      <c r="L106" s="111">
        <f t="shared" si="46"/>
        <v>13600</v>
      </c>
      <c r="M106" s="111"/>
      <c r="N106" s="111"/>
      <c r="O106" s="111">
        <f t="shared" si="47"/>
        <v>13600</v>
      </c>
      <c r="P106" s="111">
        <f t="shared" si="48"/>
        <v>13600</v>
      </c>
      <c r="Q106" s="111"/>
      <c r="R106" s="111"/>
      <c r="S106" s="153"/>
    </row>
    <row r="107" spans="1:19" ht="44.25" customHeight="1">
      <c r="A107" s="152">
        <v>6</v>
      </c>
      <c r="B107" s="153" t="s">
        <v>458</v>
      </c>
      <c r="C107" s="153"/>
      <c r="D107" s="154" t="s">
        <v>387</v>
      </c>
      <c r="E107" s="154" t="s">
        <v>347</v>
      </c>
      <c r="F107" s="153"/>
      <c r="G107" s="111">
        <v>37750.04</v>
      </c>
      <c r="H107" s="111">
        <v>37750.04</v>
      </c>
      <c r="I107" s="111">
        <v>15600</v>
      </c>
      <c r="J107" s="111">
        <f>15600+15000+1491</f>
        <v>32091</v>
      </c>
      <c r="K107" s="111">
        <f t="shared" si="45"/>
        <v>5659.0400000000009</v>
      </c>
      <c r="L107" s="111">
        <f t="shared" si="46"/>
        <v>5659.0400000000009</v>
      </c>
      <c r="M107" s="111"/>
      <c r="N107" s="111"/>
      <c r="O107" s="111">
        <f t="shared" si="47"/>
        <v>5659.0400000000009</v>
      </c>
      <c r="P107" s="111">
        <f t="shared" si="48"/>
        <v>5659.0400000000009</v>
      </c>
      <c r="Q107" s="111"/>
      <c r="R107" s="111"/>
      <c r="S107" s="153"/>
    </row>
    <row r="108" spans="1:19" ht="43.5" customHeight="1">
      <c r="A108" s="152">
        <v>7</v>
      </c>
      <c r="B108" s="153" t="s">
        <v>269</v>
      </c>
      <c r="C108" s="153"/>
      <c r="D108" s="154" t="s">
        <v>387</v>
      </c>
      <c r="E108" s="154" t="s">
        <v>368</v>
      </c>
      <c r="F108" s="153"/>
      <c r="G108" s="111">
        <v>79188</v>
      </c>
      <c r="H108" s="111">
        <v>79188</v>
      </c>
      <c r="I108" s="111">
        <f t="shared" si="44"/>
        <v>20000</v>
      </c>
      <c r="J108" s="111">
        <v>20000</v>
      </c>
      <c r="K108" s="111">
        <f t="shared" si="45"/>
        <v>59188</v>
      </c>
      <c r="L108" s="111">
        <f t="shared" si="46"/>
        <v>59188</v>
      </c>
      <c r="M108" s="111"/>
      <c r="N108" s="111"/>
      <c r="O108" s="111">
        <f t="shared" si="47"/>
        <v>59188</v>
      </c>
      <c r="P108" s="111">
        <f t="shared" si="48"/>
        <v>59188</v>
      </c>
      <c r="Q108" s="111"/>
      <c r="R108" s="111"/>
      <c r="S108" s="153"/>
    </row>
    <row r="109" spans="1:19" ht="26.25" customHeight="1">
      <c r="A109" s="152"/>
      <c r="B109" s="153"/>
      <c r="C109" s="153"/>
      <c r="D109" s="154"/>
      <c r="E109" s="154"/>
      <c r="F109" s="153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53"/>
    </row>
    <row r="110" spans="1:19" ht="30.75" customHeight="1">
      <c r="A110" s="157" t="s">
        <v>59</v>
      </c>
      <c r="B110" s="149" t="s">
        <v>438</v>
      </c>
      <c r="C110" s="149"/>
      <c r="D110" s="180"/>
      <c r="E110" s="180"/>
      <c r="F110" s="149"/>
      <c r="G110" s="156"/>
      <c r="H110" s="156"/>
      <c r="I110" s="156">
        <f t="shared" ref="I110:R110" si="49">I111</f>
        <v>0</v>
      </c>
      <c r="J110" s="156">
        <f t="shared" si="49"/>
        <v>0</v>
      </c>
      <c r="K110" s="156">
        <f t="shared" si="49"/>
        <v>800</v>
      </c>
      <c r="L110" s="156">
        <f t="shared" si="49"/>
        <v>800</v>
      </c>
      <c r="M110" s="156">
        <f t="shared" si="49"/>
        <v>0</v>
      </c>
      <c r="N110" s="156">
        <f t="shared" si="49"/>
        <v>0</v>
      </c>
      <c r="O110" s="156">
        <f t="shared" si="49"/>
        <v>800</v>
      </c>
      <c r="P110" s="156">
        <f t="shared" si="49"/>
        <v>800</v>
      </c>
      <c r="Q110" s="156">
        <f t="shared" si="49"/>
        <v>0</v>
      </c>
      <c r="R110" s="156">
        <f t="shared" si="49"/>
        <v>0</v>
      </c>
      <c r="S110" s="253"/>
    </row>
    <row r="111" spans="1:19" ht="35.25" customHeight="1">
      <c r="A111" s="152"/>
      <c r="B111" s="153" t="s">
        <v>392</v>
      </c>
      <c r="C111" s="153"/>
      <c r="D111" s="154" t="s">
        <v>387</v>
      </c>
      <c r="E111" s="154" t="s">
        <v>259</v>
      </c>
      <c r="F111" s="153"/>
      <c r="G111" s="111">
        <v>800</v>
      </c>
      <c r="H111" s="111">
        <v>800</v>
      </c>
      <c r="I111" s="111"/>
      <c r="J111" s="111"/>
      <c r="K111" s="111">
        <v>800</v>
      </c>
      <c r="L111" s="111">
        <v>800</v>
      </c>
      <c r="M111" s="111"/>
      <c r="N111" s="111"/>
      <c r="O111" s="111">
        <v>800</v>
      </c>
      <c r="P111" s="111">
        <v>800</v>
      </c>
      <c r="Q111" s="111"/>
      <c r="R111" s="111"/>
      <c r="S111" s="253"/>
    </row>
    <row r="112" spans="1:19" s="181" customFormat="1" ht="21.95" customHeight="1">
      <c r="A112" s="180" t="s">
        <v>87</v>
      </c>
      <c r="B112" s="180" t="s">
        <v>86</v>
      </c>
      <c r="C112" s="149"/>
      <c r="D112" s="180"/>
      <c r="E112" s="180"/>
      <c r="F112" s="149"/>
      <c r="G112" s="156"/>
      <c r="H112" s="156"/>
      <c r="I112" s="156">
        <f t="shared" ref="I112:R112" si="50">I113+I116</f>
        <v>0</v>
      </c>
      <c r="J112" s="156">
        <f t="shared" si="50"/>
        <v>0</v>
      </c>
      <c r="K112" s="156">
        <f t="shared" si="50"/>
        <v>10000</v>
      </c>
      <c r="L112" s="156">
        <f t="shared" si="50"/>
        <v>10000</v>
      </c>
      <c r="M112" s="156">
        <f t="shared" si="50"/>
        <v>0</v>
      </c>
      <c r="N112" s="156">
        <f t="shared" si="50"/>
        <v>0</v>
      </c>
      <c r="O112" s="156">
        <f t="shared" si="50"/>
        <v>10000</v>
      </c>
      <c r="P112" s="156">
        <f t="shared" si="50"/>
        <v>10000</v>
      </c>
      <c r="Q112" s="156">
        <f t="shared" si="50"/>
        <v>0</v>
      </c>
      <c r="R112" s="156">
        <f t="shared" si="50"/>
        <v>0</v>
      </c>
      <c r="S112" s="149"/>
    </row>
    <row r="113" spans="1:19" ht="21.95" customHeight="1">
      <c r="A113" s="180" t="s">
        <v>31</v>
      </c>
      <c r="B113" s="180" t="s">
        <v>57</v>
      </c>
      <c r="C113" s="149"/>
      <c r="D113" s="180"/>
      <c r="E113" s="180"/>
      <c r="F113" s="149"/>
      <c r="G113" s="156"/>
      <c r="H113" s="156"/>
      <c r="I113" s="156">
        <f t="shared" ref="I113:J113" si="51">SUM(I114:I115)</f>
        <v>0</v>
      </c>
      <c r="J113" s="156">
        <f t="shared" si="51"/>
        <v>0</v>
      </c>
      <c r="K113" s="156">
        <f>SUM(K114:K115)</f>
        <v>400</v>
      </c>
      <c r="L113" s="156">
        <f t="shared" ref="L113:P113" si="52">SUM(L114:L115)</f>
        <v>400</v>
      </c>
      <c r="M113" s="156">
        <f t="shared" si="52"/>
        <v>0</v>
      </c>
      <c r="N113" s="156">
        <f t="shared" si="52"/>
        <v>0</v>
      </c>
      <c r="O113" s="156">
        <f t="shared" si="52"/>
        <v>400</v>
      </c>
      <c r="P113" s="156">
        <f t="shared" si="52"/>
        <v>400</v>
      </c>
      <c r="Q113" s="156">
        <v>0</v>
      </c>
      <c r="R113" s="156">
        <v>0</v>
      </c>
      <c r="S113" s="149"/>
    </row>
    <row r="114" spans="1:19" s="173" customFormat="1" ht="39" customHeight="1">
      <c r="A114" s="176">
        <v>1</v>
      </c>
      <c r="B114" s="169" t="s">
        <v>427</v>
      </c>
      <c r="C114" s="155"/>
      <c r="D114" s="170" t="s">
        <v>260</v>
      </c>
      <c r="E114" s="170" t="s">
        <v>259</v>
      </c>
      <c r="F114" s="155"/>
      <c r="G114" s="111">
        <v>6000</v>
      </c>
      <c r="H114" s="111">
        <f>G114</f>
        <v>6000</v>
      </c>
      <c r="I114" s="111"/>
      <c r="J114" s="111"/>
      <c r="K114" s="111">
        <f t="shared" ref="K114:K115" si="53">L114</f>
        <v>200</v>
      </c>
      <c r="L114" s="111">
        <v>200</v>
      </c>
      <c r="M114" s="111"/>
      <c r="N114" s="111"/>
      <c r="O114" s="111">
        <f t="shared" ref="O114:O115" si="54">P114</f>
        <v>200</v>
      </c>
      <c r="P114" s="111">
        <f t="shared" ref="P114:P115" si="55">L114</f>
        <v>200</v>
      </c>
      <c r="Q114" s="111"/>
      <c r="R114" s="111"/>
      <c r="S114" s="155"/>
    </row>
    <row r="115" spans="1:19" s="173" customFormat="1" ht="33.75" customHeight="1">
      <c r="A115" s="176">
        <v>2</v>
      </c>
      <c r="B115" s="169" t="s">
        <v>426</v>
      </c>
      <c r="C115" s="155"/>
      <c r="D115" s="170" t="s">
        <v>261</v>
      </c>
      <c r="E115" s="170" t="s">
        <v>259</v>
      </c>
      <c r="F115" s="155"/>
      <c r="G115" s="111">
        <v>4000</v>
      </c>
      <c r="H115" s="111">
        <f t="shared" ref="H115" si="56">G115</f>
        <v>4000</v>
      </c>
      <c r="I115" s="111"/>
      <c r="J115" s="111"/>
      <c r="K115" s="111">
        <f t="shared" si="53"/>
        <v>200</v>
      </c>
      <c r="L115" s="111">
        <v>200</v>
      </c>
      <c r="M115" s="111"/>
      <c r="N115" s="111"/>
      <c r="O115" s="111">
        <f t="shared" si="54"/>
        <v>200</v>
      </c>
      <c r="P115" s="111">
        <f t="shared" si="55"/>
        <v>200</v>
      </c>
      <c r="Q115" s="111"/>
      <c r="R115" s="111"/>
      <c r="S115" s="155"/>
    </row>
    <row r="116" spans="1:19" ht="27.95" customHeight="1">
      <c r="A116" s="180" t="s">
        <v>80</v>
      </c>
      <c r="B116" s="180" t="s">
        <v>68</v>
      </c>
      <c r="C116" s="149"/>
      <c r="D116" s="180"/>
      <c r="E116" s="180"/>
      <c r="F116" s="149"/>
      <c r="G116" s="156"/>
      <c r="H116" s="156"/>
      <c r="I116" s="156">
        <f t="shared" ref="I116:J116" si="57">I134</f>
        <v>0</v>
      </c>
      <c r="J116" s="156">
        <f t="shared" si="57"/>
        <v>0</v>
      </c>
      <c r="K116" s="156">
        <f>K134</f>
        <v>9600</v>
      </c>
      <c r="L116" s="156">
        <f t="shared" ref="L116:R116" si="58">L134</f>
        <v>9600</v>
      </c>
      <c r="M116" s="156">
        <f t="shared" si="58"/>
        <v>0</v>
      </c>
      <c r="N116" s="156">
        <f t="shared" si="58"/>
        <v>0</v>
      </c>
      <c r="O116" s="156">
        <f t="shared" si="58"/>
        <v>9600</v>
      </c>
      <c r="P116" s="156">
        <f t="shared" si="58"/>
        <v>9600</v>
      </c>
      <c r="Q116" s="156">
        <f t="shared" si="58"/>
        <v>0</v>
      </c>
      <c r="R116" s="156">
        <f t="shared" si="58"/>
        <v>0</v>
      </c>
      <c r="S116" s="149"/>
    </row>
    <row r="117" spans="1:19" ht="27.95" hidden="1" customHeight="1">
      <c r="A117" s="159" t="s">
        <v>11</v>
      </c>
      <c r="B117" s="160" t="s">
        <v>61</v>
      </c>
      <c r="C117" s="160"/>
      <c r="D117" s="159"/>
      <c r="E117" s="159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</row>
    <row r="118" spans="1:19" ht="21.95" hidden="1" customHeight="1">
      <c r="A118" s="154">
        <v>1</v>
      </c>
      <c r="B118" s="153" t="s">
        <v>44</v>
      </c>
      <c r="C118" s="153"/>
      <c r="D118" s="154"/>
      <c r="E118" s="154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</row>
    <row r="119" spans="1:19" ht="21.95" hidden="1" customHeight="1">
      <c r="A119" s="154" t="s">
        <v>45</v>
      </c>
      <c r="B119" s="153" t="s">
        <v>46</v>
      </c>
      <c r="C119" s="153"/>
      <c r="D119" s="154"/>
      <c r="E119" s="154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</row>
    <row r="120" spans="1:19" ht="27.95" hidden="1" customHeight="1">
      <c r="A120" s="159" t="s">
        <v>15</v>
      </c>
      <c r="B120" s="160" t="s">
        <v>62</v>
      </c>
      <c r="C120" s="160"/>
      <c r="D120" s="159"/>
      <c r="E120" s="159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</row>
    <row r="121" spans="1:19" ht="27.95" hidden="1" customHeight="1">
      <c r="A121" s="180" t="s">
        <v>72</v>
      </c>
      <c r="B121" s="157" t="s">
        <v>71</v>
      </c>
      <c r="C121" s="153"/>
      <c r="D121" s="154"/>
      <c r="E121" s="154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</row>
    <row r="122" spans="1:19" ht="27.95" hidden="1" customHeight="1">
      <c r="A122" s="154">
        <v>1</v>
      </c>
      <c r="B122" s="153" t="s">
        <v>44</v>
      </c>
      <c r="C122" s="153"/>
      <c r="D122" s="154"/>
      <c r="E122" s="154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</row>
    <row r="123" spans="1:19" ht="27.95" hidden="1" customHeight="1">
      <c r="A123" s="154" t="s">
        <v>45</v>
      </c>
      <c r="B123" s="153" t="s">
        <v>46</v>
      </c>
      <c r="C123" s="153"/>
      <c r="D123" s="154"/>
      <c r="E123" s="154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</row>
    <row r="124" spans="1:19" ht="27.95" hidden="1" customHeight="1">
      <c r="A124" s="180" t="s">
        <v>73</v>
      </c>
      <c r="B124" s="157" t="s">
        <v>74</v>
      </c>
      <c r="C124" s="153"/>
      <c r="D124" s="154"/>
      <c r="E124" s="154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</row>
    <row r="125" spans="1:19" ht="27.95" hidden="1" customHeight="1">
      <c r="A125" s="154">
        <v>1</v>
      </c>
      <c r="B125" s="153" t="s">
        <v>44</v>
      </c>
      <c r="C125" s="153"/>
      <c r="D125" s="154"/>
      <c r="E125" s="154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</row>
    <row r="126" spans="1:19" ht="27.95" hidden="1" customHeight="1">
      <c r="A126" s="154" t="s">
        <v>45</v>
      </c>
      <c r="B126" s="153" t="s">
        <v>46</v>
      </c>
      <c r="C126" s="153"/>
      <c r="D126" s="154"/>
      <c r="E126" s="154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</row>
    <row r="127" spans="1:19" ht="27.95" hidden="1" customHeight="1">
      <c r="A127" s="159" t="s">
        <v>48</v>
      </c>
      <c r="B127" s="163" t="s">
        <v>63</v>
      </c>
      <c r="C127" s="160"/>
      <c r="D127" s="159"/>
      <c r="E127" s="159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</row>
    <row r="128" spans="1:19" ht="27.95" hidden="1" customHeight="1">
      <c r="A128" s="180" t="s">
        <v>75</v>
      </c>
      <c r="B128" s="157" t="s">
        <v>70</v>
      </c>
      <c r="C128" s="153"/>
      <c r="D128" s="154"/>
      <c r="E128" s="154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</row>
    <row r="129" spans="1:19" ht="21.95" hidden="1" customHeight="1">
      <c r="A129" s="154">
        <v>1</v>
      </c>
      <c r="B129" s="153" t="s">
        <v>44</v>
      </c>
      <c r="C129" s="153"/>
      <c r="D129" s="154"/>
      <c r="E129" s="154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</row>
    <row r="130" spans="1:19" ht="21.95" hidden="1" customHeight="1">
      <c r="A130" s="154" t="s">
        <v>45</v>
      </c>
      <c r="B130" s="153" t="s">
        <v>46</v>
      </c>
      <c r="C130" s="153"/>
      <c r="D130" s="154"/>
      <c r="E130" s="154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</row>
    <row r="131" spans="1:19" ht="21.95" hidden="1" customHeight="1">
      <c r="A131" s="180" t="s">
        <v>76</v>
      </c>
      <c r="B131" s="157" t="s">
        <v>69</v>
      </c>
      <c r="C131" s="153"/>
      <c r="D131" s="154"/>
      <c r="E131" s="154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</row>
    <row r="132" spans="1:19" ht="21.95" hidden="1" customHeight="1">
      <c r="A132" s="154">
        <v>1</v>
      </c>
      <c r="B132" s="153" t="s">
        <v>44</v>
      </c>
      <c r="C132" s="153"/>
      <c r="D132" s="154"/>
      <c r="E132" s="154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</row>
    <row r="133" spans="1:19" ht="21.95" hidden="1" customHeight="1">
      <c r="A133" s="154" t="s">
        <v>45</v>
      </c>
      <c r="B133" s="153" t="s">
        <v>46</v>
      </c>
      <c r="C133" s="153"/>
      <c r="D133" s="154"/>
      <c r="E133" s="154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</row>
    <row r="134" spans="1:19" ht="27.95" customHeight="1">
      <c r="A134" s="157">
        <v>1</v>
      </c>
      <c r="B134" s="149" t="s">
        <v>438</v>
      </c>
      <c r="C134" s="149"/>
      <c r="D134" s="180"/>
      <c r="E134" s="180"/>
      <c r="F134" s="149"/>
      <c r="G134" s="150"/>
      <c r="H134" s="150"/>
      <c r="I134" s="150">
        <f t="shared" ref="I134:J134" si="59">SUM(I135:I136)</f>
        <v>0</v>
      </c>
      <c r="J134" s="150">
        <f t="shared" si="59"/>
        <v>0</v>
      </c>
      <c r="K134" s="150">
        <f>SUM(K135:K136)</f>
        <v>9600</v>
      </c>
      <c r="L134" s="150">
        <f>SUM(L135:L136)</f>
        <v>9600</v>
      </c>
      <c r="M134" s="150">
        <f t="shared" ref="M134:R134" si="60">SUM(M135:M136)</f>
        <v>0</v>
      </c>
      <c r="N134" s="150">
        <f t="shared" si="60"/>
        <v>0</v>
      </c>
      <c r="O134" s="150">
        <f t="shared" si="60"/>
        <v>9600</v>
      </c>
      <c r="P134" s="150">
        <f t="shared" si="60"/>
        <v>9600</v>
      </c>
      <c r="Q134" s="150">
        <f t="shared" si="60"/>
        <v>0</v>
      </c>
      <c r="R134" s="150">
        <f t="shared" si="60"/>
        <v>0</v>
      </c>
      <c r="S134" s="149"/>
    </row>
    <row r="135" spans="1:19" s="173" customFormat="1" ht="39" customHeight="1">
      <c r="A135" s="176">
        <v>1</v>
      </c>
      <c r="B135" s="169" t="s">
        <v>427</v>
      </c>
      <c r="C135" s="155"/>
      <c r="D135" s="170" t="s">
        <v>260</v>
      </c>
      <c r="E135" s="170" t="s">
        <v>259</v>
      </c>
      <c r="F135" s="155"/>
      <c r="G135" s="111">
        <v>6000</v>
      </c>
      <c r="H135" s="111">
        <f>G135</f>
        <v>6000</v>
      </c>
      <c r="I135" s="111"/>
      <c r="J135" s="111"/>
      <c r="K135" s="111">
        <f>L135</f>
        <v>5800</v>
      </c>
      <c r="L135" s="111">
        <f>H114-L114</f>
        <v>5800</v>
      </c>
      <c r="M135" s="111"/>
      <c r="N135" s="111"/>
      <c r="O135" s="111">
        <f>P135</f>
        <v>5800</v>
      </c>
      <c r="P135" s="111">
        <f>L135</f>
        <v>5800</v>
      </c>
      <c r="Q135" s="111"/>
      <c r="R135" s="111"/>
      <c r="S135" s="155"/>
    </row>
    <row r="136" spans="1:19" s="173" customFormat="1" ht="33.75" customHeight="1">
      <c r="A136" s="176">
        <v>2</v>
      </c>
      <c r="B136" s="169" t="s">
        <v>426</v>
      </c>
      <c r="C136" s="155"/>
      <c r="D136" s="170" t="s">
        <v>261</v>
      </c>
      <c r="E136" s="170" t="s">
        <v>259</v>
      </c>
      <c r="F136" s="155"/>
      <c r="G136" s="111">
        <v>4000</v>
      </c>
      <c r="H136" s="111">
        <f t="shared" ref="H136" si="61">G136</f>
        <v>4000</v>
      </c>
      <c r="I136" s="111"/>
      <c r="J136" s="111"/>
      <c r="K136" s="111">
        <f t="shared" ref="K136" si="62">L136</f>
        <v>3800</v>
      </c>
      <c r="L136" s="111">
        <f>H115-L115</f>
        <v>3800</v>
      </c>
      <c r="M136" s="111"/>
      <c r="N136" s="111"/>
      <c r="O136" s="111">
        <f t="shared" ref="O136" si="63">P136</f>
        <v>3800</v>
      </c>
      <c r="P136" s="111">
        <f t="shared" ref="P136" si="64">L136</f>
        <v>3800</v>
      </c>
      <c r="Q136" s="111"/>
      <c r="R136" s="111"/>
      <c r="S136" s="155"/>
    </row>
  </sheetData>
  <mergeCells count="31">
    <mergeCell ref="S110:S111"/>
    <mergeCell ref="I7:I10"/>
    <mergeCell ref="J7:J10"/>
    <mergeCell ref="K7:N7"/>
    <mergeCell ref="O7:R7"/>
    <mergeCell ref="P8:R8"/>
    <mergeCell ref="P9:P10"/>
    <mergeCell ref="Q9:R9"/>
    <mergeCell ref="G8:G10"/>
    <mergeCell ref="H8:H10"/>
    <mergeCell ref="K8:K10"/>
    <mergeCell ref="L8:N8"/>
    <mergeCell ref="O8:O10"/>
    <mergeCell ref="L9:L10"/>
    <mergeCell ref="M9:N9"/>
    <mergeCell ref="A4:S4"/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A2:S2"/>
    <mergeCell ref="I6:J6"/>
    <mergeCell ref="K6:R6"/>
    <mergeCell ref="S6:S10"/>
    <mergeCell ref="F7:F10"/>
    <mergeCell ref="G7:H7"/>
  </mergeCells>
  <pageMargins left="0.59055118110236227" right="0.39370078740157483" top="0.78740157480314965" bottom="0.51181102362204722" header="0.31496062992125984" footer="0.31496062992125984"/>
  <pageSetup paperSize="9" scale="7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05</vt:lpstr>
      <vt:lpstr>Biểu 06</vt:lpstr>
      <vt:lpstr>Biểu 07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'Biểu 05'!Print_Area</vt:lpstr>
      <vt:lpstr>'Bieu 05. CTMTQG'!Print_Area</vt:lpstr>
      <vt:lpstr>'Biểu 06'!Print_Area</vt:lpstr>
      <vt:lpstr>'Bieu 06 ODA'!Print_Area</vt:lpstr>
      <vt:lpstr>'Biểu 07'!Print_Area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'Biểu 05'!Print_Titles</vt:lpstr>
      <vt:lpstr>'Bieu 05. CTMTQG'!Print_Titles</vt:lpstr>
      <vt:lpstr>'Biểu 06'!Print_Titles</vt:lpstr>
      <vt:lpstr>'Bieu 06 ODA'!Print_Titles</vt:lpstr>
      <vt:lpstr>'Biểu 07'!Print_Titles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Admin</cp:lastModifiedBy>
  <cp:lastPrinted>2019-12-10T02:02:28Z</cp:lastPrinted>
  <dcterms:created xsi:type="dcterms:W3CDTF">2019-08-29T06:44:41Z</dcterms:created>
  <dcterms:modified xsi:type="dcterms:W3CDTF">2019-12-10T02:04:21Z</dcterms:modified>
</cp:coreProperties>
</file>