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0" windowWidth="19335" windowHeight="6540" activeTab="13"/>
  </bookViews>
  <sheets>
    <sheet name="48_" sheetId="1" r:id="rId1"/>
    <sheet name="49_" sheetId="2" r:id="rId2"/>
    <sheet name="50." sheetId="3" r:id="rId3"/>
    <sheet name="51" sheetId="4" r:id="rId4"/>
    <sheet name="52." sheetId="5" r:id="rId5"/>
    <sheet name="53_" sheetId="6" r:id="rId6"/>
    <sheet name="54 (2)" sheetId="7" r:id="rId7"/>
    <sheet name="55" sheetId="8" r:id="rId8"/>
    <sheet name="56" sheetId="9" r:id="rId9"/>
    <sheet name="58" sheetId="10" r:id="rId10"/>
    <sheet name="59" sheetId="11" r:id="rId11"/>
    <sheet name="60" sheetId="12" r:id="rId12"/>
    <sheet name="61" sheetId="13" r:id="rId13"/>
    <sheet name=" PL63nd31 (2)" sheetId="14" r:id="rId14"/>
  </sheets>
  <definedNames>
    <definedName name="_">#REF!</definedName>
    <definedName name="__">#REF!</definedName>
    <definedName name="___">#REF!</definedName>
    <definedName name="____">#REF!</definedName>
    <definedName name="_____">#REF!</definedName>
    <definedName name="______">#REF!</definedName>
    <definedName name="______CON1" localSheetId="6">#REF!</definedName>
    <definedName name="______CON1">#REF!</definedName>
    <definedName name="______CON2" localSheetId="6">#REF!</definedName>
    <definedName name="______CON2">#REF!</definedName>
    <definedName name="______cot4" localSheetId="6">#REF!</definedName>
    <definedName name="______cot4">#REF!</definedName>
    <definedName name="______DAO3" localSheetId="6">#REF!</definedName>
    <definedName name="______DAO3">#REF!</definedName>
    <definedName name="______DAP3" localSheetId="6">#REF!</definedName>
    <definedName name="______DAP3">#REF!</definedName>
    <definedName name="______E99999" localSheetId="6">#REF!</definedName>
    <definedName name="______E99999">#REF!</definedName>
    <definedName name="______f409408" localSheetId="6">#REF!</definedName>
    <definedName name="______f409408">#REF!</definedName>
    <definedName name="______KM188" localSheetId="6">#REF!</definedName>
    <definedName name="______KM188">#REF!</definedName>
    <definedName name="______km189" localSheetId="6">#REF!</definedName>
    <definedName name="______km189">#REF!</definedName>
    <definedName name="______km193" localSheetId="6">#REF!</definedName>
    <definedName name="______km193">#REF!</definedName>
    <definedName name="______km194" localSheetId="6">#REF!</definedName>
    <definedName name="______km194">#REF!</definedName>
    <definedName name="______km195" localSheetId="6">#REF!</definedName>
    <definedName name="______km195">#REF!</definedName>
    <definedName name="______km196" localSheetId="6">#REF!</definedName>
    <definedName name="______km196">#REF!</definedName>
    <definedName name="______km197" localSheetId="6">#REF!</definedName>
    <definedName name="______km197">#REF!</definedName>
    <definedName name="______km198" localSheetId="6">#REF!</definedName>
    <definedName name="______km198">#REF!</definedName>
    <definedName name="______NCL100" localSheetId="6">#REF!</definedName>
    <definedName name="______NCL100">#REF!</definedName>
    <definedName name="______NCL200" localSheetId="6">#REF!</definedName>
    <definedName name="______NCL200">#REF!</definedName>
    <definedName name="______NCL250" localSheetId="6">#REF!</definedName>
    <definedName name="______NCL250">#REF!</definedName>
    <definedName name="______NET2" localSheetId="6">#REF!</definedName>
    <definedName name="______NET2">#REF!</definedName>
    <definedName name="______nin190" localSheetId="6">#REF!</definedName>
    <definedName name="______nin190">#REF!</definedName>
    <definedName name="______SN3" localSheetId="6">#REF!</definedName>
    <definedName name="______SN3">#REF!</definedName>
    <definedName name="______TB1" localSheetId="6">#REF!</definedName>
    <definedName name="______TB1">#REF!</definedName>
    <definedName name="______TCO2" localSheetId="6">#REF!</definedName>
    <definedName name="______TCO2">#REF!</definedName>
    <definedName name="______TCO3" localSheetId="6">#REF!</definedName>
    <definedName name="______TCO3">#REF!</definedName>
    <definedName name="______tg1" localSheetId="6">#REF!</definedName>
    <definedName name="______tg1">#REF!</definedName>
    <definedName name="______TL3" localSheetId="6">#REF!</definedName>
    <definedName name="______TL3">#REF!</definedName>
    <definedName name="______tz593" localSheetId="6">#REF!</definedName>
    <definedName name="______tz593">#REF!</definedName>
    <definedName name="______VL100" localSheetId="6">#REF!</definedName>
    <definedName name="______VL100">#REF!</definedName>
    <definedName name="______VL200" localSheetId="6">#REF!</definedName>
    <definedName name="______VL200">#REF!</definedName>
    <definedName name="______VL250" localSheetId="6">#REF!</definedName>
    <definedName name="______VL250">#REF!</definedName>
    <definedName name="_____atn1" localSheetId="6">#REF!</definedName>
    <definedName name="_____atn1">#REF!</definedName>
    <definedName name="_____atn10" localSheetId="6">#REF!</definedName>
    <definedName name="_____atn10">#REF!</definedName>
    <definedName name="_____atn2" localSheetId="6">#REF!</definedName>
    <definedName name="_____atn2">#REF!</definedName>
    <definedName name="_____atn3" localSheetId="6">#REF!</definedName>
    <definedName name="_____atn3">#REF!</definedName>
    <definedName name="_____atn4" localSheetId="6">#REF!</definedName>
    <definedName name="_____atn4">#REF!</definedName>
    <definedName name="_____atn5" localSheetId="6">#REF!</definedName>
    <definedName name="_____atn5">#REF!</definedName>
    <definedName name="_____atn6" localSheetId="6">#REF!</definedName>
    <definedName name="_____atn6">#REF!</definedName>
    <definedName name="_____atn7" localSheetId="6">#REF!</definedName>
    <definedName name="_____atn7">#REF!</definedName>
    <definedName name="_____atn8" localSheetId="6">#REF!</definedName>
    <definedName name="_____atn8">#REF!</definedName>
    <definedName name="_____atn9" localSheetId="6">#REF!</definedName>
    <definedName name="_____atn9">#REF!</definedName>
    <definedName name="_____boi1" localSheetId="6">#REF!</definedName>
    <definedName name="_____boi1">#REF!</definedName>
    <definedName name="_____boi2" localSheetId="6">#REF!</definedName>
    <definedName name="_____boi2">#REF!</definedName>
    <definedName name="_____BTM150" localSheetId="6">#REF!</definedName>
    <definedName name="_____BTM150">#REF!</definedName>
    <definedName name="_____BTM200" localSheetId="6">#REF!</definedName>
    <definedName name="_____BTM200">#REF!</definedName>
    <definedName name="_____BTM250" localSheetId="6">#REF!</definedName>
    <definedName name="_____BTM250">#REF!</definedName>
    <definedName name="_____BTM300" localSheetId="6">#REF!</definedName>
    <definedName name="_____BTM300">#REF!</definedName>
    <definedName name="_____cao1" localSheetId="6">#REF!</definedName>
    <definedName name="_____cao1">#REF!</definedName>
    <definedName name="_____cao2" localSheetId="6">#REF!</definedName>
    <definedName name="_____cao2">#REF!</definedName>
    <definedName name="_____cao3" localSheetId="6">#REF!</definedName>
    <definedName name="_____cao3">#REF!</definedName>
    <definedName name="_____cao4" localSheetId="6">#REF!</definedName>
    <definedName name="_____cao4">#REF!</definedName>
    <definedName name="_____cao5" localSheetId="6">#REF!</definedName>
    <definedName name="_____cao5">#REF!</definedName>
    <definedName name="_____cao6" localSheetId="6">#REF!</definedName>
    <definedName name="_____cao6">#REF!</definedName>
    <definedName name="_____coc250" localSheetId="6">#REF!</definedName>
    <definedName name="_____coc250">#REF!</definedName>
    <definedName name="_____coc300" localSheetId="6">#REF!</definedName>
    <definedName name="_____coc300">#REF!</definedName>
    <definedName name="_____coc350" localSheetId="6">#REF!</definedName>
    <definedName name="_____coc350">#REF!</definedName>
    <definedName name="_____CON1" localSheetId="6">#REF!</definedName>
    <definedName name="_____CON1">#REF!</definedName>
    <definedName name="_____CON2" localSheetId="6">#REF!</definedName>
    <definedName name="_____CON2">#REF!</definedName>
    <definedName name="_____cot4" localSheetId="6">#REF!</definedName>
    <definedName name="_____cot4">#REF!</definedName>
    <definedName name="_____cpd1" localSheetId="6">#REF!</definedName>
    <definedName name="_____cpd1">#REF!</definedName>
    <definedName name="_____cpd2" localSheetId="6">#REF!</definedName>
    <definedName name="_____cpd2">#REF!</definedName>
    <definedName name="_____dai1" localSheetId="6">#REF!</definedName>
    <definedName name="_____dai1">#REF!</definedName>
    <definedName name="_____dai2" localSheetId="6">#REF!</definedName>
    <definedName name="_____dai2">#REF!</definedName>
    <definedName name="_____dai3" localSheetId="6">#REF!</definedName>
    <definedName name="_____dai3">#REF!</definedName>
    <definedName name="_____dai4" localSheetId="6">#REF!</definedName>
    <definedName name="_____dai4">#REF!</definedName>
    <definedName name="_____dai5" localSheetId="6">#REF!</definedName>
    <definedName name="_____dai5">#REF!</definedName>
    <definedName name="_____dai6" localSheetId="6">#REF!</definedName>
    <definedName name="_____dai6">#REF!</definedName>
    <definedName name="_____dan1" localSheetId="6">#REF!</definedName>
    <definedName name="_____dan1">#REF!</definedName>
    <definedName name="_____dan2" localSheetId="6">#REF!</definedName>
    <definedName name="_____dan2">#REF!</definedName>
    <definedName name="_____DAO3" localSheetId="6">#REF!</definedName>
    <definedName name="_____DAO3">#REF!</definedName>
    <definedName name="_____DAP3" localSheetId="6">#REF!</definedName>
    <definedName name="_____DAP3">#REF!</definedName>
    <definedName name="_____ddn400" localSheetId="6">#REF!</definedName>
    <definedName name="_____ddn400">#REF!</definedName>
    <definedName name="_____ddn600" localSheetId="6">#REF!</definedName>
    <definedName name="_____ddn600">#REF!</definedName>
    <definedName name="_____deo1" localSheetId="6">#REF!</definedName>
    <definedName name="_____deo1">#REF!</definedName>
    <definedName name="_____deo10" localSheetId="6">#REF!</definedName>
    <definedName name="_____deo10">#REF!</definedName>
    <definedName name="_____deo2" localSheetId="6">#REF!</definedName>
    <definedName name="_____deo2">#REF!</definedName>
    <definedName name="_____deo3" localSheetId="6">#REF!</definedName>
    <definedName name="_____deo3">#REF!</definedName>
    <definedName name="_____deo4" localSheetId="6">#REF!</definedName>
    <definedName name="_____deo4">#REF!</definedName>
    <definedName name="_____deo5" localSheetId="6">#REF!</definedName>
    <definedName name="_____deo5">#REF!</definedName>
    <definedName name="_____deo6" localSheetId="6">#REF!</definedName>
    <definedName name="_____deo6">#REF!</definedName>
    <definedName name="_____deo7" localSheetId="6">#REF!</definedName>
    <definedName name="_____deo7">#REF!</definedName>
    <definedName name="_____deo8" localSheetId="6">#REF!</definedName>
    <definedName name="_____deo8">#REF!</definedName>
    <definedName name="_____deo9" localSheetId="6">#REF!</definedName>
    <definedName name="_____deo9">#REF!</definedName>
    <definedName name="_____E99999" localSheetId="6">#REF!</definedName>
    <definedName name="_____E99999">#REF!</definedName>
    <definedName name="_____f409408" localSheetId="6">#REF!</definedName>
    <definedName name="_____f409408">#REF!</definedName>
    <definedName name="_____gon4" localSheetId="6">#REF!</definedName>
    <definedName name="_____gon4">#REF!</definedName>
    <definedName name="_____Kks1" localSheetId="6">#REF!</definedName>
    <definedName name="_____Kks1">#REF!</definedName>
    <definedName name="_____Kks2" localSheetId="6">#REF!</definedName>
    <definedName name="_____Kks2">#REF!</definedName>
    <definedName name="_____KM188" localSheetId="6">#REF!</definedName>
    <definedName name="_____KM188">#REF!</definedName>
    <definedName name="_____km189" localSheetId="6">#REF!</definedName>
    <definedName name="_____km189">#REF!</definedName>
    <definedName name="_____km190" localSheetId="6">#REF!</definedName>
    <definedName name="_____km190">#REF!</definedName>
    <definedName name="_____km191" localSheetId="6">#REF!</definedName>
    <definedName name="_____km191">#REF!</definedName>
    <definedName name="_____km192" localSheetId="6">#REF!</definedName>
    <definedName name="_____km192">#REF!</definedName>
    <definedName name="_____km193" localSheetId="6">#REF!</definedName>
    <definedName name="_____km193">#REF!</definedName>
    <definedName name="_____km194" localSheetId="6">#REF!</definedName>
    <definedName name="_____km194">#REF!</definedName>
    <definedName name="_____km195" localSheetId="6">#REF!</definedName>
    <definedName name="_____km195">#REF!</definedName>
    <definedName name="_____km196" localSheetId="6">#REF!</definedName>
    <definedName name="_____km196">#REF!</definedName>
    <definedName name="_____km197" localSheetId="6">#REF!</definedName>
    <definedName name="_____km197">#REF!</definedName>
    <definedName name="_____km198" localSheetId="6">#REF!</definedName>
    <definedName name="_____km198">#REF!</definedName>
    <definedName name="_____lap1" localSheetId="6">#REF!</definedName>
    <definedName name="_____lap1">#REF!</definedName>
    <definedName name="_____lap2" localSheetId="6">#REF!</definedName>
    <definedName name="_____lap2">#REF!</definedName>
    <definedName name="_____MAC12" localSheetId="6">#REF!</definedName>
    <definedName name="_____MAC12">#REF!</definedName>
    <definedName name="_____MAC46" localSheetId="6">#REF!</definedName>
    <definedName name="_____MAC46">#REF!</definedName>
    <definedName name="_____MN124" localSheetId="6">#REF!</definedName>
    <definedName name="_____MN124">#REF!</definedName>
    <definedName name="_____nc151" localSheetId="6">#REF!</definedName>
    <definedName name="_____nc151">#REF!</definedName>
    <definedName name="_____NCL100" localSheetId="6">#REF!</definedName>
    <definedName name="_____NCL100">#REF!</definedName>
    <definedName name="_____NCL200" localSheetId="6">#REF!</definedName>
    <definedName name="_____NCL200">#REF!</definedName>
    <definedName name="_____NCL250" localSheetId="6">#REF!</definedName>
    <definedName name="_____NCL250">#REF!</definedName>
    <definedName name="_____NET2" localSheetId="6">#REF!</definedName>
    <definedName name="_____NET2">#REF!</definedName>
    <definedName name="_____nin190" localSheetId="6">#REF!</definedName>
    <definedName name="_____nin190">#REF!</definedName>
    <definedName name="_____phi10" localSheetId="6">#REF!</definedName>
    <definedName name="_____phi10">#REF!</definedName>
    <definedName name="_____phi12" localSheetId="6">#REF!</definedName>
    <definedName name="_____phi12">#REF!</definedName>
    <definedName name="_____phi14" localSheetId="6">#REF!</definedName>
    <definedName name="_____phi14">#REF!</definedName>
    <definedName name="_____phi16" localSheetId="6">#REF!</definedName>
    <definedName name="_____phi16">#REF!</definedName>
    <definedName name="_____phi18" localSheetId="6">#REF!</definedName>
    <definedName name="_____phi18">#REF!</definedName>
    <definedName name="_____phi20" localSheetId="6">#REF!</definedName>
    <definedName name="_____phi20">#REF!</definedName>
    <definedName name="_____phi22" localSheetId="6">#REF!</definedName>
    <definedName name="_____phi22">#REF!</definedName>
    <definedName name="_____phi25" localSheetId="6">#REF!</definedName>
    <definedName name="_____phi25">#REF!</definedName>
    <definedName name="_____phi28" localSheetId="6">#REF!</definedName>
    <definedName name="_____phi28">#REF!</definedName>
    <definedName name="_____phi6" localSheetId="6">#REF!</definedName>
    <definedName name="_____phi6">#REF!</definedName>
    <definedName name="_____phi8" localSheetId="6">#REF!</definedName>
    <definedName name="_____phi8">#REF!</definedName>
    <definedName name="_____Sat27" localSheetId="6">#REF!</definedName>
    <definedName name="_____Sat27">#REF!</definedName>
    <definedName name="_____sc1" localSheetId="6">#REF!</definedName>
    <definedName name="_____sc1">#REF!</definedName>
    <definedName name="_____SC2" localSheetId="6">#REF!</definedName>
    <definedName name="_____SC2">#REF!</definedName>
    <definedName name="_____sc3" localSheetId="6">#REF!</definedName>
    <definedName name="_____sc3">#REF!</definedName>
    <definedName name="_____slg1" localSheetId="6">#REF!</definedName>
    <definedName name="_____slg1">#REF!</definedName>
    <definedName name="_____slg2" localSheetId="6">#REF!</definedName>
    <definedName name="_____slg2">#REF!</definedName>
    <definedName name="_____slg3" localSheetId="6">#REF!</definedName>
    <definedName name="_____slg3">#REF!</definedName>
    <definedName name="_____slg4" localSheetId="6">#REF!</definedName>
    <definedName name="_____slg4">#REF!</definedName>
    <definedName name="_____slg5" localSheetId="6">#REF!</definedName>
    <definedName name="_____slg5">#REF!</definedName>
    <definedName name="_____slg6" localSheetId="6">#REF!</definedName>
    <definedName name="_____slg6">#REF!</definedName>
    <definedName name="_____SN3" localSheetId="6">#REF!</definedName>
    <definedName name="_____SN3">#REF!</definedName>
    <definedName name="_____STD0898" localSheetId="6">#REF!</definedName>
    <definedName name="_____STD0898">#REF!</definedName>
    <definedName name="_____TB1" localSheetId="6">#REF!</definedName>
    <definedName name="_____TB1">#REF!</definedName>
    <definedName name="_____TCO2" localSheetId="6">#REF!</definedName>
    <definedName name="_____TCO2">#REF!</definedName>
    <definedName name="_____TCO3" localSheetId="6">#REF!</definedName>
    <definedName name="_____TCO3">#REF!</definedName>
    <definedName name="_____tg1" localSheetId="6">#REF!</definedName>
    <definedName name="_____tg1">#REF!</definedName>
    <definedName name="_____tg427" localSheetId="6">#REF!</definedName>
    <definedName name="_____tg427">#REF!</definedName>
    <definedName name="_____TH20" localSheetId="6">#REF!</definedName>
    <definedName name="_____TH20">#REF!</definedName>
    <definedName name="_____TK622" localSheetId="6">#REF!</definedName>
    <definedName name="_____TK622">#REF!</definedName>
    <definedName name="_____TL1" localSheetId="6">#REF!</definedName>
    <definedName name="_____TL1">#REF!</definedName>
    <definedName name="_____TL2" localSheetId="6">#REF!</definedName>
    <definedName name="_____TL2">#REF!</definedName>
    <definedName name="_____TL3" localSheetId="6">#REF!</definedName>
    <definedName name="_____TL3">#REF!</definedName>
    <definedName name="_____TLA120" localSheetId="6">#REF!</definedName>
    <definedName name="_____TLA120">#REF!</definedName>
    <definedName name="_____TLA35" localSheetId="6">#REF!</definedName>
    <definedName name="_____TLA35">#REF!</definedName>
    <definedName name="_____TLA50" localSheetId="6">#REF!</definedName>
    <definedName name="_____TLA50">#REF!</definedName>
    <definedName name="_____TLA70" localSheetId="6">#REF!</definedName>
    <definedName name="_____TLA70">#REF!</definedName>
    <definedName name="_____TLA95" localSheetId="6">#REF!</definedName>
    <definedName name="_____TLA95">#REF!</definedName>
    <definedName name="_____tz593" localSheetId="6">#REF!</definedName>
    <definedName name="_____tz593">#REF!</definedName>
    <definedName name="_____VL100" localSheetId="6">#REF!</definedName>
    <definedName name="_____VL100">#REF!</definedName>
    <definedName name="_____VL200" localSheetId="6">#REF!</definedName>
    <definedName name="_____VL200">#REF!</definedName>
    <definedName name="_____VL250" localSheetId="6">#REF!</definedName>
    <definedName name="_____VL250">#REF!</definedName>
    <definedName name="____atn1" localSheetId="6">#REF!</definedName>
    <definedName name="____atn1">#REF!</definedName>
    <definedName name="____atn10" localSheetId="6">#REF!</definedName>
    <definedName name="____atn10">#REF!</definedName>
    <definedName name="____atn2" localSheetId="6">#REF!</definedName>
    <definedName name="____atn2">#REF!</definedName>
    <definedName name="____atn3" localSheetId="6">#REF!</definedName>
    <definedName name="____atn3">#REF!</definedName>
    <definedName name="____atn4" localSheetId="6">#REF!</definedName>
    <definedName name="____atn4">#REF!</definedName>
    <definedName name="____atn5" localSheetId="6">#REF!</definedName>
    <definedName name="____atn5">#REF!</definedName>
    <definedName name="____atn6" localSheetId="6">#REF!</definedName>
    <definedName name="____atn6">#REF!</definedName>
    <definedName name="____atn7" localSheetId="6">#REF!</definedName>
    <definedName name="____atn7">#REF!</definedName>
    <definedName name="____atn8" localSheetId="6">#REF!</definedName>
    <definedName name="____atn8">#REF!</definedName>
    <definedName name="____atn9" localSheetId="6">#REF!</definedName>
    <definedName name="____atn9">#REF!</definedName>
    <definedName name="____boi1" localSheetId="6">#REF!</definedName>
    <definedName name="____boi1">#REF!</definedName>
    <definedName name="____boi2" localSheetId="6">#REF!</definedName>
    <definedName name="____boi2">#REF!</definedName>
    <definedName name="____BTM150" localSheetId="6">#REF!</definedName>
    <definedName name="____BTM150">#REF!</definedName>
    <definedName name="____BTM200" localSheetId="6">#REF!</definedName>
    <definedName name="____BTM200">#REF!</definedName>
    <definedName name="____BTM250" localSheetId="6">#REF!</definedName>
    <definedName name="____BTM250">#REF!</definedName>
    <definedName name="____BTM300" localSheetId="6">#REF!</definedName>
    <definedName name="____BTM300">#REF!</definedName>
    <definedName name="____cao1" localSheetId="6">#REF!</definedName>
    <definedName name="____cao1">#REF!</definedName>
    <definedName name="____cao2" localSheetId="6">#REF!</definedName>
    <definedName name="____cao2">#REF!</definedName>
    <definedName name="____cao3" localSheetId="6">#REF!</definedName>
    <definedName name="____cao3">#REF!</definedName>
    <definedName name="____cao4" localSheetId="6">#REF!</definedName>
    <definedName name="____cao4">#REF!</definedName>
    <definedName name="____cao5" localSheetId="6">#REF!</definedName>
    <definedName name="____cao5">#REF!</definedName>
    <definedName name="____cao6" localSheetId="6">#REF!</definedName>
    <definedName name="____cao6">#REF!</definedName>
    <definedName name="____coc250" localSheetId="6">#REF!</definedName>
    <definedName name="____coc250">#REF!</definedName>
    <definedName name="____coc300" localSheetId="6">#REF!</definedName>
    <definedName name="____coc300">#REF!</definedName>
    <definedName name="____coc350" localSheetId="6">#REF!</definedName>
    <definedName name="____coc350">#REF!</definedName>
    <definedName name="____CON1" localSheetId="6">#REF!</definedName>
    <definedName name="____CON1">#REF!</definedName>
    <definedName name="____CON2" localSheetId="6">#REF!</definedName>
    <definedName name="____CON2">#REF!</definedName>
    <definedName name="____cot4" localSheetId="6">#REF!</definedName>
    <definedName name="____cot4">#REF!</definedName>
    <definedName name="____cpd1" localSheetId="6">#REF!</definedName>
    <definedName name="____cpd1">#REF!</definedName>
    <definedName name="____cpd2" localSheetId="6">#REF!</definedName>
    <definedName name="____cpd2">#REF!</definedName>
    <definedName name="____dai1" localSheetId="6">#REF!</definedName>
    <definedName name="____dai1">#REF!</definedName>
    <definedName name="____dai2" localSheetId="6">#REF!</definedName>
    <definedName name="____dai2">#REF!</definedName>
    <definedName name="____dai3" localSheetId="6">#REF!</definedName>
    <definedName name="____dai3">#REF!</definedName>
    <definedName name="____dai4" localSheetId="6">#REF!</definedName>
    <definedName name="____dai4">#REF!</definedName>
    <definedName name="____dai5" localSheetId="6">#REF!</definedName>
    <definedName name="____dai5">#REF!</definedName>
    <definedName name="____dai6" localSheetId="6">#REF!</definedName>
    <definedName name="____dai6">#REF!</definedName>
    <definedName name="____dan1" localSheetId="6">#REF!</definedName>
    <definedName name="____dan1">#REF!</definedName>
    <definedName name="____dan2" localSheetId="6">#REF!</definedName>
    <definedName name="____dan2">#REF!</definedName>
    <definedName name="____DAO3" localSheetId="6">#REF!</definedName>
    <definedName name="____DAO3">#REF!</definedName>
    <definedName name="____DAP3" localSheetId="6">#REF!</definedName>
    <definedName name="____DAP3">#REF!</definedName>
    <definedName name="____ddn400" localSheetId="6">#REF!</definedName>
    <definedName name="____ddn400">#REF!</definedName>
    <definedName name="____ddn600" localSheetId="6">#REF!</definedName>
    <definedName name="____ddn600">#REF!</definedName>
    <definedName name="____deo1" localSheetId="6">#REF!</definedName>
    <definedName name="____deo1">#REF!</definedName>
    <definedName name="____deo10" localSheetId="6">#REF!</definedName>
    <definedName name="____deo10">#REF!</definedName>
    <definedName name="____deo2" localSheetId="6">#REF!</definedName>
    <definedName name="____deo2">#REF!</definedName>
    <definedName name="____deo3" localSheetId="6">#REF!</definedName>
    <definedName name="____deo3">#REF!</definedName>
    <definedName name="____deo4" localSheetId="6">#REF!</definedName>
    <definedName name="____deo4">#REF!</definedName>
    <definedName name="____deo5" localSheetId="6">#REF!</definedName>
    <definedName name="____deo5">#REF!</definedName>
    <definedName name="____deo6" localSheetId="6">#REF!</definedName>
    <definedName name="____deo6">#REF!</definedName>
    <definedName name="____deo7" localSheetId="6">#REF!</definedName>
    <definedName name="____deo7">#REF!</definedName>
    <definedName name="____deo8" localSheetId="6">#REF!</definedName>
    <definedName name="____deo8">#REF!</definedName>
    <definedName name="____deo9" localSheetId="6">#REF!</definedName>
    <definedName name="____deo9">#REF!</definedName>
    <definedName name="____E99999" localSheetId="6">#REF!</definedName>
    <definedName name="____E99999">#REF!</definedName>
    <definedName name="____f409408" localSheetId="6">#REF!</definedName>
    <definedName name="____f409408">#REF!</definedName>
    <definedName name="____gon4" localSheetId="6">#REF!</definedName>
    <definedName name="____gon4">#REF!</definedName>
    <definedName name="____Kks1" localSheetId="6">#REF!</definedName>
    <definedName name="____Kks1">#REF!</definedName>
    <definedName name="____Kks2" localSheetId="6">#REF!</definedName>
    <definedName name="____Kks2">#REF!</definedName>
    <definedName name="____KM188" localSheetId="6">#REF!</definedName>
    <definedName name="____KM188">#REF!</definedName>
    <definedName name="____km189" localSheetId="6">#REF!</definedName>
    <definedName name="____km189">#REF!</definedName>
    <definedName name="____km190" localSheetId="6">#REF!</definedName>
    <definedName name="____km190">#REF!</definedName>
    <definedName name="____km191" localSheetId="6">#REF!</definedName>
    <definedName name="____km191">#REF!</definedName>
    <definedName name="____km192" localSheetId="6">#REF!</definedName>
    <definedName name="____km192">#REF!</definedName>
    <definedName name="____km193" localSheetId="6">#REF!</definedName>
    <definedName name="____km193">#REF!</definedName>
    <definedName name="____km194" localSheetId="6">#REF!</definedName>
    <definedName name="____km194">#REF!</definedName>
    <definedName name="____km195" localSheetId="6">#REF!</definedName>
    <definedName name="____km195">#REF!</definedName>
    <definedName name="____km196" localSheetId="6">#REF!</definedName>
    <definedName name="____km196">#REF!</definedName>
    <definedName name="____km197" localSheetId="6">#REF!</definedName>
    <definedName name="____km197">#REF!</definedName>
    <definedName name="____km198" localSheetId="6">#REF!</definedName>
    <definedName name="____km198">#REF!</definedName>
    <definedName name="____lap1" localSheetId="6">#REF!</definedName>
    <definedName name="____lap1">#REF!</definedName>
    <definedName name="____lap2" localSheetId="6">#REF!</definedName>
    <definedName name="____lap2">#REF!</definedName>
    <definedName name="____MAC12" localSheetId="6">#REF!</definedName>
    <definedName name="____MAC12">#REF!</definedName>
    <definedName name="____MAC46" localSheetId="6">#REF!</definedName>
    <definedName name="____MAC46">#REF!</definedName>
    <definedName name="____MN124" localSheetId="6">#REF!</definedName>
    <definedName name="____MN124">#REF!</definedName>
    <definedName name="____nc151" localSheetId="6">#REF!</definedName>
    <definedName name="____nc151">#REF!</definedName>
    <definedName name="____NCL100" localSheetId="6">#REF!</definedName>
    <definedName name="____NCL100">#REF!</definedName>
    <definedName name="____NCL200" localSheetId="6">#REF!</definedName>
    <definedName name="____NCL200">#REF!</definedName>
    <definedName name="____NCL250" localSheetId="6">#REF!</definedName>
    <definedName name="____NCL250">#REF!</definedName>
    <definedName name="____NET2" localSheetId="6">#REF!</definedName>
    <definedName name="____NET2">#REF!</definedName>
    <definedName name="____nin190" localSheetId="6">#REF!</definedName>
    <definedName name="____nin190">#REF!</definedName>
    <definedName name="____phi10" localSheetId="6">#REF!</definedName>
    <definedName name="____phi10">#REF!</definedName>
    <definedName name="____phi12" localSheetId="6">#REF!</definedName>
    <definedName name="____phi12">#REF!</definedName>
    <definedName name="____phi14" localSheetId="6">#REF!</definedName>
    <definedName name="____phi14">#REF!</definedName>
    <definedName name="____phi16" localSheetId="6">#REF!</definedName>
    <definedName name="____phi16">#REF!</definedName>
    <definedName name="____phi18" localSheetId="6">#REF!</definedName>
    <definedName name="____phi18">#REF!</definedName>
    <definedName name="____phi20" localSheetId="6">#REF!</definedName>
    <definedName name="____phi20">#REF!</definedName>
    <definedName name="____phi22" localSheetId="6">#REF!</definedName>
    <definedName name="____phi22">#REF!</definedName>
    <definedName name="____phi25" localSheetId="6">#REF!</definedName>
    <definedName name="____phi25">#REF!</definedName>
    <definedName name="____phi28" localSheetId="6">#REF!</definedName>
    <definedName name="____phi28">#REF!</definedName>
    <definedName name="____phi6" localSheetId="6">#REF!</definedName>
    <definedName name="____phi6">#REF!</definedName>
    <definedName name="____phi8" localSheetId="6">#REF!</definedName>
    <definedName name="____phi8">#REF!</definedName>
    <definedName name="____Sat27" localSheetId="6">#REF!</definedName>
    <definedName name="____Sat27">#REF!</definedName>
    <definedName name="____sc1" localSheetId="6">#REF!</definedName>
    <definedName name="____sc1">#REF!</definedName>
    <definedName name="____SC2" localSheetId="6">#REF!</definedName>
    <definedName name="____SC2">#REF!</definedName>
    <definedName name="____sc3" localSheetId="6">#REF!</definedName>
    <definedName name="____sc3">#REF!</definedName>
    <definedName name="____slg1" localSheetId="6">#REF!</definedName>
    <definedName name="____slg1">#REF!</definedName>
    <definedName name="____slg2" localSheetId="6">#REF!</definedName>
    <definedName name="____slg2">#REF!</definedName>
    <definedName name="____slg3" localSheetId="6">#REF!</definedName>
    <definedName name="____slg3">#REF!</definedName>
    <definedName name="____slg4" localSheetId="6">#REF!</definedName>
    <definedName name="____slg4">#REF!</definedName>
    <definedName name="____slg5" localSheetId="6">#REF!</definedName>
    <definedName name="____slg5">#REF!</definedName>
    <definedName name="____slg6" localSheetId="6">#REF!</definedName>
    <definedName name="____slg6">#REF!</definedName>
    <definedName name="____SN3" localSheetId="6">#REF!</definedName>
    <definedName name="____SN3">#REF!</definedName>
    <definedName name="____STD0898" localSheetId="6">#REF!</definedName>
    <definedName name="____STD0898">#REF!</definedName>
    <definedName name="____TB1" localSheetId="6">#REF!</definedName>
    <definedName name="____TB1">#REF!</definedName>
    <definedName name="____TCO2" localSheetId="6">#REF!</definedName>
    <definedName name="____TCO2">#REF!</definedName>
    <definedName name="____TCO3" localSheetId="6">#REF!</definedName>
    <definedName name="____TCO3">#REF!</definedName>
    <definedName name="____tg1" localSheetId="6">#REF!</definedName>
    <definedName name="____tg1">#REF!</definedName>
    <definedName name="____tg427" localSheetId="6">#REF!</definedName>
    <definedName name="____tg427">#REF!</definedName>
    <definedName name="____TH20" localSheetId="6">#REF!</definedName>
    <definedName name="____TH20">#REF!</definedName>
    <definedName name="____TK622" localSheetId="6">#REF!</definedName>
    <definedName name="____TK622">#REF!</definedName>
    <definedName name="____TL1" localSheetId="6">#REF!</definedName>
    <definedName name="____TL1">#REF!</definedName>
    <definedName name="____TL2" localSheetId="6">#REF!</definedName>
    <definedName name="____TL2">#REF!</definedName>
    <definedName name="____TL3" localSheetId="6">#REF!</definedName>
    <definedName name="____TL3">#REF!</definedName>
    <definedName name="____TLA120" localSheetId="6">#REF!</definedName>
    <definedName name="____TLA120">#REF!</definedName>
    <definedName name="____TLA35" localSheetId="6">#REF!</definedName>
    <definedName name="____TLA35">#REF!</definedName>
    <definedName name="____TLA50" localSheetId="6">#REF!</definedName>
    <definedName name="____TLA50">#REF!</definedName>
    <definedName name="____TLA70" localSheetId="6">#REF!</definedName>
    <definedName name="____TLA70">#REF!</definedName>
    <definedName name="____TLA95" localSheetId="6">#REF!</definedName>
    <definedName name="____TLA95">#REF!</definedName>
    <definedName name="____tz593" localSheetId="6">#REF!</definedName>
    <definedName name="____tz593">#REF!</definedName>
    <definedName name="____VL100" localSheetId="6">#REF!</definedName>
    <definedName name="____VL100">#REF!</definedName>
    <definedName name="____VL200" localSheetId="6">#REF!</definedName>
    <definedName name="____VL200">#REF!</definedName>
    <definedName name="____VL250" localSheetId="6">#REF!</definedName>
    <definedName name="____VL250">#REF!</definedName>
    <definedName name="___atn1" localSheetId="6">#REF!</definedName>
    <definedName name="___atn1">#REF!</definedName>
    <definedName name="___atn10" localSheetId="6">#REF!</definedName>
    <definedName name="___atn10">#REF!</definedName>
    <definedName name="___atn2" localSheetId="6">#REF!</definedName>
    <definedName name="___atn2">#REF!</definedName>
    <definedName name="___atn3" localSheetId="6">#REF!</definedName>
    <definedName name="___atn3">#REF!</definedName>
    <definedName name="___atn4" localSheetId="6">#REF!</definedName>
    <definedName name="___atn4">#REF!</definedName>
    <definedName name="___atn5" localSheetId="6">#REF!</definedName>
    <definedName name="___atn5">#REF!</definedName>
    <definedName name="___atn6" localSheetId="6">#REF!</definedName>
    <definedName name="___atn6">#REF!</definedName>
    <definedName name="___atn7" localSheetId="6">#REF!</definedName>
    <definedName name="___atn7">#REF!</definedName>
    <definedName name="___atn8" localSheetId="6">#REF!</definedName>
    <definedName name="___atn8">#REF!</definedName>
    <definedName name="___atn9" localSheetId="6">#REF!</definedName>
    <definedName name="___atn9">#REF!</definedName>
    <definedName name="___boi1" localSheetId="6">#REF!</definedName>
    <definedName name="___boi1">#REF!</definedName>
    <definedName name="___boi2" localSheetId="6">#REF!</definedName>
    <definedName name="___boi2">#REF!</definedName>
    <definedName name="___BTM150" localSheetId="6">#REF!</definedName>
    <definedName name="___BTM150">#REF!</definedName>
    <definedName name="___BTM200" localSheetId="6">#REF!</definedName>
    <definedName name="___BTM200">#REF!</definedName>
    <definedName name="___BTM250" localSheetId="6">#REF!</definedName>
    <definedName name="___BTM250">#REF!</definedName>
    <definedName name="___BTM300" localSheetId="6">#REF!</definedName>
    <definedName name="___BTM300">#REF!</definedName>
    <definedName name="___cao1" localSheetId="6">#REF!</definedName>
    <definedName name="___cao1">#REF!</definedName>
    <definedName name="___cao2" localSheetId="6">#REF!</definedName>
    <definedName name="___cao2">#REF!</definedName>
    <definedName name="___cao3" localSheetId="6">#REF!</definedName>
    <definedName name="___cao3">#REF!</definedName>
    <definedName name="___cao4" localSheetId="6">#REF!</definedName>
    <definedName name="___cao4">#REF!</definedName>
    <definedName name="___cao5" localSheetId="6">#REF!</definedName>
    <definedName name="___cao5">#REF!</definedName>
    <definedName name="___cao6" localSheetId="6">#REF!</definedName>
    <definedName name="___cao6">#REF!</definedName>
    <definedName name="___coc250" localSheetId="6">#REF!</definedName>
    <definedName name="___coc250">#REF!</definedName>
    <definedName name="___coc300" localSheetId="6">#REF!</definedName>
    <definedName name="___coc300">#REF!</definedName>
    <definedName name="___coc350" localSheetId="6">#REF!</definedName>
    <definedName name="___coc350">#REF!</definedName>
    <definedName name="___CON1" localSheetId="6">#REF!</definedName>
    <definedName name="___CON1">#REF!</definedName>
    <definedName name="___CON2" localSheetId="6">#REF!</definedName>
    <definedName name="___CON2">#REF!</definedName>
    <definedName name="___cot4" localSheetId="6">#REF!</definedName>
    <definedName name="___cot4">#REF!</definedName>
    <definedName name="___cpd1" localSheetId="6">#REF!</definedName>
    <definedName name="___cpd1">#REF!</definedName>
    <definedName name="___cpd2" localSheetId="6">#REF!</definedName>
    <definedName name="___cpd2">#REF!</definedName>
    <definedName name="___dai1" localSheetId="6">#REF!</definedName>
    <definedName name="___dai1">#REF!</definedName>
    <definedName name="___dai2" localSheetId="6">#REF!</definedName>
    <definedName name="___dai2">#REF!</definedName>
    <definedName name="___dai3" localSheetId="6">#REF!</definedName>
    <definedName name="___dai3">#REF!</definedName>
    <definedName name="___dai4" localSheetId="6">#REF!</definedName>
    <definedName name="___dai4">#REF!</definedName>
    <definedName name="___dai5" localSheetId="6">#REF!</definedName>
    <definedName name="___dai5">#REF!</definedName>
    <definedName name="___dai6" localSheetId="6">#REF!</definedName>
    <definedName name="___dai6">#REF!</definedName>
    <definedName name="___dan1" localSheetId="6">#REF!</definedName>
    <definedName name="___dan1">#REF!</definedName>
    <definedName name="___dan2" localSheetId="6">#REF!</definedName>
    <definedName name="___dan2">#REF!</definedName>
    <definedName name="___DAO3" localSheetId="6">#REF!</definedName>
    <definedName name="___DAO3">#REF!</definedName>
    <definedName name="___DAP3" localSheetId="6">#REF!</definedName>
    <definedName name="___DAP3">#REF!</definedName>
    <definedName name="___ddn400" localSheetId="6">#REF!</definedName>
    <definedName name="___ddn400">#REF!</definedName>
    <definedName name="___ddn600" localSheetId="6">#REF!</definedName>
    <definedName name="___ddn600">#REF!</definedName>
    <definedName name="___deo1" localSheetId="6">#REF!</definedName>
    <definedName name="___deo1">#REF!</definedName>
    <definedName name="___deo10" localSheetId="6">#REF!</definedName>
    <definedName name="___deo10">#REF!</definedName>
    <definedName name="___deo2" localSheetId="6">#REF!</definedName>
    <definedName name="___deo2">#REF!</definedName>
    <definedName name="___deo3" localSheetId="6">#REF!</definedName>
    <definedName name="___deo3">#REF!</definedName>
    <definedName name="___deo4" localSheetId="6">#REF!</definedName>
    <definedName name="___deo4">#REF!</definedName>
    <definedName name="___deo5" localSheetId="6">#REF!</definedName>
    <definedName name="___deo5">#REF!</definedName>
    <definedName name="___deo6" localSheetId="6">#REF!</definedName>
    <definedName name="___deo6">#REF!</definedName>
    <definedName name="___deo7" localSheetId="6">#REF!</definedName>
    <definedName name="___deo7">#REF!</definedName>
    <definedName name="___deo8" localSheetId="6">#REF!</definedName>
    <definedName name="___deo8">#REF!</definedName>
    <definedName name="___deo9" localSheetId="6">#REF!</definedName>
    <definedName name="___deo9">#REF!</definedName>
    <definedName name="___E99999" localSheetId="6">#REF!</definedName>
    <definedName name="___E99999">#REF!</definedName>
    <definedName name="___f409408" localSheetId="6">#REF!</definedName>
    <definedName name="___f409408">#REF!</definedName>
    <definedName name="___gon4" localSheetId="6">#REF!</definedName>
    <definedName name="___gon4">#REF!</definedName>
    <definedName name="___Kks1" localSheetId="6">#REF!</definedName>
    <definedName name="___Kks1">#REF!</definedName>
    <definedName name="___Kks2" localSheetId="6">#REF!</definedName>
    <definedName name="___Kks2">#REF!</definedName>
    <definedName name="___KM188" localSheetId="6">#REF!</definedName>
    <definedName name="___KM188">#REF!</definedName>
    <definedName name="___km189" localSheetId="6">#REF!</definedName>
    <definedName name="___km189">#REF!</definedName>
    <definedName name="___km190" localSheetId="6">#REF!</definedName>
    <definedName name="___km190">#REF!</definedName>
    <definedName name="___km191" localSheetId="6">#REF!</definedName>
    <definedName name="___km191">#REF!</definedName>
    <definedName name="___km192" localSheetId="6">#REF!</definedName>
    <definedName name="___km192">#REF!</definedName>
    <definedName name="___km193" localSheetId="6">#REF!</definedName>
    <definedName name="___km193">#REF!</definedName>
    <definedName name="___km194" localSheetId="6">#REF!</definedName>
    <definedName name="___km194">#REF!</definedName>
    <definedName name="___km195" localSheetId="6">#REF!</definedName>
    <definedName name="___km195">#REF!</definedName>
    <definedName name="___km196" localSheetId="6">#REF!</definedName>
    <definedName name="___km196">#REF!</definedName>
    <definedName name="___km197" localSheetId="6">#REF!</definedName>
    <definedName name="___km197">#REF!</definedName>
    <definedName name="___km198" localSheetId="6">#REF!</definedName>
    <definedName name="___km198">#REF!</definedName>
    <definedName name="___lap1" localSheetId="6">#REF!</definedName>
    <definedName name="___lap1">#REF!</definedName>
    <definedName name="___lap2" localSheetId="6">#REF!</definedName>
    <definedName name="___lap2">#REF!</definedName>
    <definedName name="___MAC12" localSheetId="6">#REF!</definedName>
    <definedName name="___MAC12">#REF!</definedName>
    <definedName name="___MAC46" localSheetId="6">#REF!</definedName>
    <definedName name="___MAC46">#REF!</definedName>
    <definedName name="___MN124" localSheetId="6">#REF!</definedName>
    <definedName name="___MN124">#REF!</definedName>
    <definedName name="___nc151" localSheetId="6">#REF!</definedName>
    <definedName name="___nc151">#REF!</definedName>
    <definedName name="___NCL100" localSheetId="6">#REF!</definedName>
    <definedName name="___NCL100">#REF!</definedName>
    <definedName name="___NCL200" localSheetId="6">#REF!</definedName>
    <definedName name="___NCL200">#REF!</definedName>
    <definedName name="___NCL250" localSheetId="6">#REF!</definedName>
    <definedName name="___NCL250">#REF!</definedName>
    <definedName name="___NET2" localSheetId="6">#REF!</definedName>
    <definedName name="___NET2">#REF!</definedName>
    <definedName name="___nin190" localSheetId="6">#REF!</definedName>
    <definedName name="___nin190">#REF!</definedName>
    <definedName name="___phi10" localSheetId="6">#REF!</definedName>
    <definedName name="___phi10">#REF!</definedName>
    <definedName name="___phi12" localSheetId="6">#REF!</definedName>
    <definedName name="___phi12">#REF!</definedName>
    <definedName name="___phi14" localSheetId="6">#REF!</definedName>
    <definedName name="___phi14">#REF!</definedName>
    <definedName name="___phi16" localSheetId="6">#REF!</definedName>
    <definedName name="___phi16">#REF!</definedName>
    <definedName name="___phi18" localSheetId="6">#REF!</definedName>
    <definedName name="___phi18">#REF!</definedName>
    <definedName name="___phi20" localSheetId="6">#REF!</definedName>
    <definedName name="___phi20">#REF!</definedName>
    <definedName name="___phi22" localSheetId="6">#REF!</definedName>
    <definedName name="___phi22">#REF!</definedName>
    <definedName name="___phi25" localSheetId="6">#REF!</definedName>
    <definedName name="___phi25">#REF!</definedName>
    <definedName name="___phi28" localSheetId="6">#REF!</definedName>
    <definedName name="___phi28">#REF!</definedName>
    <definedName name="___phi6" localSheetId="6">#REF!</definedName>
    <definedName name="___phi6">#REF!</definedName>
    <definedName name="___phi8" localSheetId="6">#REF!</definedName>
    <definedName name="___phi8">#REF!</definedName>
    <definedName name="___Sat27" localSheetId="6">#REF!</definedName>
    <definedName name="___Sat27">#REF!</definedName>
    <definedName name="___sc1" localSheetId="6">#REF!</definedName>
    <definedName name="___sc1">#REF!</definedName>
    <definedName name="___SC2" localSheetId="6">#REF!</definedName>
    <definedName name="___SC2">#REF!</definedName>
    <definedName name="___sc3" localSheetId="6">#REF!</definedName>
    <definedName name="___sc3">#REF!</definedName>
    <definedName name="___slg1" localSheetId="6">#REF!</definedName>
    <definedName name="___slg1">#REF!</definedName>
    <definedName name="___slg2" localSheetId="6">#REF!</definedName>
    <definedName name="___slg2">#REF!</definedName>
    <definedName name="___slg3" localSheetId="6">#REF!</definedName>
    <definedName name="___slg3">#REF!</definedName>
    <definedName name="___slg4" localSheetId="6">#REF!</definedName>
    <definedName name="___slg4">#REF!</definedName>
    <definedName name="___slg5" localSheetId="6">#REF!</definedName>
    <definedName name="___slg5">#REF!</definedName>
    <definedName name="___slg6" localSheetId="6">#REF!</definedName>
    <definedName name="___slg6">#REF!</definedName>
    <definedName name="___SN3" localSheetId="6">#REF!</definedName>
    <definedName name="___SN3">#REF!</definedName>
    <definedName name="___STD0898" localSheetId="6">#REF!</definedName>
    <definedName name="___STD0898">#REF!</definedName>
    <definedName name="___TB1" localSheetId="6">#REF!</definedName>
    <definedName name="___TB1">#REF!</definedName>
    <definedName name="___TCO2" localSheetId="6">#REF!</definedName>
    <definedName name="___TCO2">#REF!</definedName>
    <definedName name="___TCO3" localSheetId="6">#REF!</definedName>
    <definedName name="___TCO3">#REF!</definedName>
    <definedName name="___tg1" localSheetId="6">#REF!</definedName>
    <definedName name="___tg1">#REF!</definedName>
    <definedName name="___tg427" localSheetId="6">#REF!</definedName>
    <definedName name="___tg427">#REF!</definedName>
    <definedName name="___TH20" localSheetId="6">#REF!</definedName>
    <definedName name="___TH20">#REF!</definedName>
    <definedName name="___TK622" localSheetId="6">#REF!</definedName>
    <definedName name="___TK622">#REF!</definedName>
    <definedName name="___TL1" localSheetId="6">#REF!</definedName>
    <definedName name="___TL1">#REF!</definedName>
    <definedName name="___TL2" localSheetId="6">#REF!</definedName>
    <definedName name="___TL2">#REF!</definedName>
    <definedName name="___TL3" localSheetId="6">#REF!</definedName>
    <definedName name="___TL3">#REF!</definedName>
    <definedName name="___TLA120" localSheetId="6">#REF!</definedName>
    <definedName name="___TLA120">#REF!</definedName>
    <definedName name="___TLA35" localSheetId="6">#REF!</definedName>
    <definedName name="___TLA35">#REF!</definedName>
    <definedName name="___TLA50" localSheetId="6">#REF!</definedName>
    <definedName name="___TLA50">#REF!</definedName>
    <definedName name="___TLA70" localSheetId="6">#REF!</definedName>
    <definedName name="___TLA70">#REF!</definedName>
    <definedName name="___TLA95" localSheetId="6">#REF!</definedName>
    <definedName name="___TLA95">#REF!</definedName>
    <definedName name="___tz593" localSheetId="6">#REF!</definedName>
    <definedName name="___tz593">#REF!</definedName>
    <definedName name="___VL100" localSheetId="6">#REF!</definedName>
    <definedName name="___VL100">#REF!</definedName>
    <definedName name="___VL200" localSheetId="6">#REF!</definedName>
    <definedName name="___VL200">#REF!</definedName>
    <definedName name="___VL250" localSheetId="6">#REF!</definedName>
    <definedName name="___VL250">#REF!</definedName>
    <definedName name="__atn1" localSheetId="6">#REF!</definedName>
    <definedName name="__atn1">#REF!</definedName>
    <definedName name="__atn10" localSheetId="6">#REF!</definedName>
    <definedName name="__atn10">#REF!</definedName>
    <definedName name="__atn2" localSheetId="6">#REF!</definedName>
    <definedName name="__atn2">#REF!</definedName>
    <definedName name="__atn3" localSheetId="6">#REF!</definedName>
    <definedName name="__atn3">#REF!</definedName>
    <definedName name="__atn4" localSheetId="6">#REF!</definedName>
    <definedName name="__atn4">#REF!</definedName>
    <definedName name="__atn5" localSheetId="6">#REF!</definedName>
    <definedName name="__atn5">#REF!</definedName>
    <definedName name="__atn6" localSheetId="6">#REF!</definedName>
    <definedName name="__atn6">#REF!</definedName>
    <definedName name="__atn7" localSheetId="6">#REF!</definedName>
    <definedName name="__atn7">#REF!</definedName>
    <definedName name="__atn8" localSheetId="6">#REF!</definedName>
    <definedName name="__atn8">#REF!</definedName>
    <definedName name="__atn9" localSheetId="6">#REF!</definedName>
    <definedName name="__atn9">#REF!</definedName>
    <definedName name="__boi1" localSheetId="6">#REF!</definedName>
    <definedName name="__boi1">#REF!</definedName>
    <definedName name="__boi2" localSheetId="6">#REF!</definedName>
    <definedName name="__boi2">#REF!</definedName>
    <definedName name="__BTM150" localSheetId="6">#REF!</definedName>
    <definedName name="__BTM150">#REF!</definedName>
    <definedName name="__BTM200" localSheetId="6">#REF!</definedName>
    <definedName name="__BTM2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c250" localSheetId="6">#REF!</definedName>
    <definedName name="__coc250">#REF!</definedName>
    <definedName name="__coc300" localSheetId="6">#REF!</definedName>
    <definedName name="__coc300">#REF!</definedName>
    <definedName name="__coc350" localSheetId="6">#REF!</definedName>
    <definedName name="__coc350">#REF!</definedName>
    <definedName name="__CON1" localSheetId="6">#REF!</definedName>
    <definedName name="__CON1">#REF!</definedName>
    <definedName name="__CON2" localSheetId="6">#REF!</definedName>
    <definedName name="__CON2">#REF!</definedName>
    <definedName name="__cpd1" localSheetId="6">#REF!</definedName>
    <definedName name="__cpd1">#REF!</definedName>
    <definedName name="__cpd2" localSheetId="6">#REF!</definedName>
    <definedName name="__cpd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dn400" localSheetId="6">#REF!</definedName>
    <definedName name="__ddn400">#REF!</definedName>
    <definedName name="__ddn600" localSheetId="6">#REF!</definedName>
    <definedName name="__ddn600">#REF!</definedName>
    <definedName name="__deo1" localSheetId="6">#REF!</definedName>
    <definedName name="__deo1">#REF!</definedName>
    <definedName name="__deo10" localSheetId="6">#REF!</definedName>
    <definedName name="__deo10">#REF!</definedName>
    <definedName name="__deo2" localSheetId="6">#REF!</definedName>
    <definedName name="__deo2">#REF!</definedName>
    <definedName name="__deo3" localSheetId="6">#REF!</definedName>
    <definedName name="__deo3">#REF!</definedName>
    <definedName name="__deo4" localSheetId="6">#REF!</definedName>
    <definedName name="__deo4">#REF!</definedName>
    <definedName name="__deo5" localSheetId="6">#REF!</definedName>
    <definedName name="__deo5">#REF!</definedName>
    <definedName name="__deo6" localSheetId="6">#REF!</definedName>
    <definedName name="__deo6">#REF!</definedName>
    <definedName name="__deo7" localSheetId="6">#REF!</definedName>
    <definedName name="__deo7">#REF!</definedName>
    <definedName name="__deo8" localSheetId="6">#REF!</definedName>
    <definedName name="__deo8">#REF!</definedName>
    <definedName name="__deo9" localSheetId="6">#REF!</definedName>
    <definedName name="__deo9">#REF!</definedName>
    <definedName name="__gon4" localSheetId="6">#REF!</definedName>
    <definedName name="__gon4">#REF!</definedName>
    <definedName name="__Kks1" localSheetId="6">#REF!</definedName>
    <definedName name="__Kks1">#REF!</definedName>
    <definedName name="__Kks2" localSheetId="6">#REF!</definedName>
    <definedName name="__Kks2">#REF!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lap1" localSheetId="6">#REF!</definedName>
    <definedName name="__lap1">#REF!</definedName>
    <definedName name="__lap2" localSheetId="6">#REF!</definedName>
    <definedName name="__lap2">#REF!</definedName>
    <definedName name="__MAC12" localSheetId="6">#REF!</definedName>
    <definedName name="__MAC12">#REF!</definedName>
    <definedName name="__MAC46" localSheetId="6">#REF!</definedName>
    <definedName name="__MAC46">#REF!</definedName>
    <definedName name="__MN124" localSheetId="6">#REF!</definedName>
    <definedName name="__MN124">#REF!</definedName>
    <definedName name="__nc151" localSheetId="6">#REF!</definedName>
    <definedName name="__nc151">#REF!</definedName>
    <definedName name="__NET2" localSheetId="6">#REF!</definedName>
    <definedName name="__NET2">#REF!</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Sat27" localSheetId="6">#REF!</definedName>
    <definedName name="__Sat27">#REF!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TD0898" localSheetId="6">#REF!</definedName>
    <definedName name="__STD0898">#REF!</definedName>
    <definedName name="__tg427" localSheetId="6">#REF!</definedName>
    <definedName name="__tg427">#REF!</definedName>
    <definedName name="__TH20" localSheetId="6">#REF!</definedName>
    <definedName name="__TH20">#REF!</definedName>
    <definedName name="__TK622" localSheetId="6">#REF!</definedName>
    <definedName name="__TK622">#REF!</definedName>
    <definedName name="__TL1" localSheetId="6">#REF!</definedName>
    <definedName name="__TL1">#REF!</definedName>
    <definedName name="__TL2" localSheetId="6">#REF!</definedName>
    <definedName name="__TL2">#REF!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01_01_99" localSheetId="6">#REF!</definedName>
    <definedName name="_01_01_99">#REF!</definedName>
    <definedName name="_01_02_99" localSheetId="6">#REF!</definedName>
    <definedName name="_01_02_99">#REF!</definedName>
    <definedName name="_01_03_99" localSheetId="6">#REF!</definedName>
    <definedName name="_01_03_99">#REF!</definedName>
    <definedName name="_01_04_99" localSheetId="6">#REF!</definedName>
    <definedName name="_01_04_99">#REF!</definedName>
    <definedName name="_01_05_99" localSheetId="6">#REF!</definedName>
    <definedName name="_01_05_99">#REF!</definedName>
    <definedName name="_01_06_99" localSheetId="6">#REF!</definedName>
    <definedName name="_01_06_99">#REF!</definedName>
    <definedName name="_01_07_99" localSheetId="6">#REF!</definedName>
    <definedName name="_01_07_99">#REF!</definedName>
    <definedName name="_01_08_1999" localSheetId="6">#REF!</definedName>
    <definedName name="_01_08_1999">#REF!</definedName>
    <definedName name="_01_11_2001">#REF!</definedName>
    <definedName name="_05.6022" localSheetId="6">#REF!</definedName>
    <definedName name="_05.6022">#REF!</definedName>
    <definedName name="_1">#REF!</definedName>
    <definedName name="_1000A01">#REF!</definedName>
    <definedName name="_1BA1025" localSheetId="6">#REF!</definedName>
    <definedName name="_1BA1025">#REF!</definedName>
    <definedName name="_1BA1037" localSheetId="6">#REF!</definedName>
    <definedName name="_1BA1037">#REF!</definedName>
    <definedName name="_1BA1050" localSheetId="6">#REF!</definedName>
    <definedName name="_1BA1050">#REF!</definedName>
    <definedName name="_1BA1075" localSheetId="6">#REF!</definedName>
    <definedName name="_1BA1075">#REF!</definedName>
    <definedName name="_1BA1100" localSheetId="6">#REF!</definedName>
    <definedName name="_1BA1100">#REF!</definedName>
    <definedName name="_1BA2500" localSheetId="6">#REF!</definedName>
    <definedName name="_1BA2500">#REF!</definedName>
    <definedName name="_1BA3025" localSheetId="6">#REF!</definedName>
    <definedName name="_1BA3025">#REF!</definedName>
    <definedName name="_1BA3037" localSheetId="6">#REF!</definedName>
    <definedName name="_1BA3037">#REF!</definedName>
    <definedName name="_1BA3050" localSheetId="6">#REF!</definedName>
    <definedName name="_1BA3050">#REF!</definedName>
    <definedName name="_1BA305G" localSheetId="6">#REF!</definedName>
    <definedName name="_1BA305G">#REF!</definedName>
    <definedName name="_1BA3075" localSheetId="6">#REF!</definedName>
    <definedName name="_1BA3075">#REF!</definedName>
    <definedName name="_1BA3100" localSheetId="6">#REF!</definedName>
    <definedName name="_1BA3100">#REF!</definedName>
    <definedName name="_1BA3160" localSheetId="6">#REF!</definedName>
    <definedName name="_1BA3160">#REF!</definedName>
    <definedName name="_1BA3250" localSheetId="6">#REF!</definedName>
    <definedName name="_1BA3250">#REF!</definedName>
    <definedName name="_1BA3320" localSheetId="6">#REF!</definedName>
    <definedName name="_1BA3320">#REF!</definedName>
    <definedName name="_1BA3400" localSheetId="6">#REF!</definedName>
    <definedName name="_1BA3400">#REF!</definedName>
    <definedName name="_1BA400P" localSheetId="6">#REF!</definedName>
    <definedName name="_1BA400P">#REF!</definedName>
    <definedName name="_1CAP001" localSheetId="6">#REF!</definedName>
    <definedName name="_1CAP001">#REF!</definedName>
    <definedName name="_1CAP002" localSheetId="6">#REF!</definedName>
    <definedName name="_1CAP002">#REF!</definedName>
    <definedName name="_1CAP003" localSheetId="6">#REF!</definedName>
    <definedName name="_1CAP003">#REF!</definedName>
    <definedName name="_1CAP011" localSheetId="6">#REF!</definedName>
    <definedName name="_1CAP011">#REF!</definedName>
    <definedName name="_1CAP012" localSheetId="6">#REF!</definedName>
    <definedName name="_1CAP012">#REF!</definedName>
    <definedName name="_1CAPTU1" localSheetId="6">#REF!</definedName>
    <definedName name="_1CAPTU1">#REF!</definedName>
    <definedName name="_1CDHT01" localSheetId="6">#REF!</definedName>
    <definedName name="_1CDHT01">#REF!</definedName>
    <definedName name="_1CDHT02" localSheetId="6">#REF!</definedName>
    <definedName name="_1CDHT02">#REF!</definedName>
    <definedName name="_1CDHT03" localSheetId="6">#REF!</definedName>
    <definedName name="_1CDHT03">#REF!</definedName>
    <definedName name="_1CHAG01" localSheetId="6">#REF!</definedName>
    <definedName name="_1CHAG01">#REF!</definedName>
    <definedName name="_1CHAG02" localSheetId="6">#REF!</definedName>
    <definedName name="_1CHAG02">#REF!</definedName>
    <definedName name="_1CHANG1" localSheetId="6">#REF!</definedName>
    <definedName name="_1CHANG1">#REF!</definedName>
    <definedName name="_1CHANG2" localSheetId="6">#REF!</definedName>
    <definedName name="_1CHANG2">#REF!</definedName>
    <definedName name="_1CHDG01" localSheetId="6">#REF!</definedName>
    <definedName name="_1CHDG01">#REF!</definedName>
    <definedName name="_1CHDG02" localSheetId="6">#REF!</definedName>
    <definedName name="_1CHDG02">#REF!</definedName>
    <definedName name="_1CHSG01" localSheetId="6">#REF!</definedName>
    <definedName name="_1CHSG01">#REF!</definedName>
    <definedName name="_1DA0801" localSheetId="6">#REF!</definedName>
    <definedName name="_1DA0801">#REF!</definedName>
    <definedName name="_1DA0802" localSheetId="6">#REF!</definedName>
    <definedName name="_1DA0802">#REF!</definedName>
    <definedName name="_1DA1201" localSheetId="6">#REF!</definedName>
    <definedName name="_1DA1201">#REF!</definedName>
    <definedName name="_1DA2001" localSheetId="6">#REF!</definedName>
    <definedName name="_1DA2001">#REF!</definedName>
    <definedName name="_1DA2401" localSheetId="6">#REF!</definedName>
    <definedName name="_1DA2401">#REF!</definedName>
    <definedName name="_1DA2402" localSheetId="6">#REF!</definedName>
    <definedName name="_1DA2402">#REF!</definedName>
    <definedName name="_1DA2403" localSheetId="6">#REF!</definedName>
    <definedName name="_1DA2403">#REF!</definedName>
    <definedName name="_1DA3201" localSheetId="6">#REF!</definedName>
    <definedName name="_1DA3201">#REF!</definedName>
    <definedName name="_1DA3202" localSheetId="6">#REF!</definedName>
    <definedName name="_1DA3202">#REF!</definedName>
    <definedName name="_1DA3203" localSheetId="6">#REF!</definedName>
    <definedName name="_1DA3203">#REF!</definedName>
    <definedName name="_1DA3204" localSheetId="6">#REF!</definedName>
    <definedName name="_1DA3204">#REF!</definedName>
    <definedName name="_1DADOI1" localSheetId="6">#REF!</definedName>
    <definedName name="_1DADOI1">#REF!</definedName>
    <definedName name="_1DATITU" localSheetId="6">#REF!</definedName>
    <definedName name="_1DATITU">#REF!</definedName>
    <definedName name="_1DAU001" localSheetId="6">#REF!</definedName>
    <definedName name="_1DAU001">#REF!</definedName>
    <definedName name="_1DAU002" localSheetId="6">#REF!</definedName>
    <definedName name="_1DAU002">#REF!</definedName>
    <definedName name="_1DAU003" localSheetId="6">#REF!</definedName>
    <definedName name="_1DAU003">#REF!</definedName>
    <definedName name="_1DCTT48" localSheetId="6">#REF!</definedName>
    <definedName name="_1DCTT48">#REF!</definedName>
    <definedName name="_1DDAY03" localSheetId="6">#REF!</definedName>
    <definedName name="_1DDAY03">#REF!</definedName>
    <definedName name="_1DDTT01" localSheetId="6">#REF!</definedName>
    <definedName name="_1DDTT01">#REF!</definedName>
    <definedName name="_1DK1001" localSheetId="6">#REF!</definedName>
    <definedName name="_1DK1001">#REF!</definedName>
    <definedName name="_1DK3001" localSheetId="6">#REF!</definedName>
    <definedName name="_1DK3001">#REF!</definedName>
    <definedName name="_1FCO101" localSheetId="6">#REF!</definedName>
    <definedName name="_1FCO101">#REF!</definedName>
    <definedName name="_1GIA101" localSheetId="6">#REF!</definedName>
    <definedName name="_1GIA101">#REF!</definedName>
    <definedName name="_1KD22B1" localSheetId="6">#REF!</definedName>
    <definedName name="_1KD22B1">#REF!</definedName>
    <definedName name="_1KDM22T" localSheetId="6">#REF!</definedName>
    <definedName name="_1KDM22T">#REF!</definedName>
    <definedName name="_1KEP001" localSheetId="6">#REF!</definedName>
    <definedName name="_1KEP001">#REF!</definedName>
    <definedName name="_1LA1001" localSheetId="6">#REF!</definedName>
    <definedName name="_1LA1001">#REF!</definedName>
    <definedName name="_1LCAP01" localSheetId="6">#REF!</definedName>
    <definedName name="_1LCAP01">#REF!</definedName>
    <definedName name="_1MCCBO2" localSheetId="6">#REF!</definedName>
    <definedName name="_1MCCBO2">#REF!</definedName>
    <definedName name="_1NEO001" localSheetId="6">#REF!</definedName>
    <definedName name="_1NEO001">#REF!</definedName>
    <definedName name="_1PKCAP1" localSheetId="6">#REF!</definedName>
    <definedName name="_1PKCAP1">#REF!</definedName>
    <definedName name="_1PKIEN1" localSheetId="6">#REF!</definedName>
    <definedName name="_1PKIEN1">#REF!</definedName>
    <definedName name="_1PKIEN2" localSheetId="6">#REF!</definedName>
    <definedName name="_1PKIEN2">#REF!</definedName>
    <definedName name="_1PKTT01" localSheetId="6">#REF!</definedName>
    <definedName name="_1PKTT01">#REF!</definedName>
    <definedName name="_1SDUNG1" localSheetId="6">#REF!</definedName>
    <definedName name="_1SDUNG1">#REF!</definedName>
    <definedName name="_1STREO1" localSheetId="6">#REF!</definedName>
    <definedName name="_1STREO1">#REF!</definedName>
    <definedName name="_1STREO2" localSheetId="6">#REF!</definedName>
    <definedName name="_1STREO2">#REF!</definedName>
    <definedName name="_1STREO3" localSheetId="6">#REF!</definedName>
    <definedName name="_1STREO3">#REF!</definedName>
    <definedName name="_1TCD101" localSheetId="6">#REF!</definedName>
    <definedName name="_1TCD101">#REF!</definedName>
    <definedName name="_1TCD201" localSheetId="6">#REF!</definedName>
    <definedName name="_1TCD201">#REF!</definedName>
    <definedName name="_1TCD203" localSheetId="6">#REF!</definedName>
    <definedName name="_1TCD203">#REF!</definedName>
    <definedName name="_1TD1001" localSheetId="6">#REF!</definedName>
    <definedName name="_1TD1001">#REF!</definedName>
    <definedName name="_1TD1002" localSheetId="6">#REF!</definedName>
    <definedName name="_1TD1002">#REF!</definedName>
    <definedName name="_1TD2001" localSheetId="6">#REF!</definedName>
    <definedName name="_1TD2001">#REF!</definedName>
    <definedName name="_1TIHT01" localSheetId="6">#REF!</definedName>
    <definedName name="_1TIHT01">#REF!</definedName>
    <definedName name="_1TIHT02" localSheetId="6">#REF!</definedName>
    <definedName name="_1TIHT02">#REF!</definedName>
    <definedName name="_1TIHT03" localSheetId="6">#REF!</definedName>
    <definedName name="_1TIHT03">#REF!</definedName>
    <definedName name="_1TIHT04" localSheetId="6">#REF!</definedName>
    <definedName name="_1TIHT04">#REF!</definedName>
    <definedName name="_1TIHT05" localSheetId="6">#REF!</definedName>
    <definedName name="_1TIHT05">#REF!</definedName>
    <definedName name="_1TIHT06" localSheetId="6">#REF!</definedName>
    <definedName name="_1TIHT06">#REF!</definedName>
    <definedName name="_1TIHT07" localSheetId="6">#REF!</definedName>
    <definedName name="_1TIHT07">#REF!</definedName>
    <definedName name="_1TITT01" localSheetId="6">#REF!</definedName>
    <definedName name="_1TITT01">#REF!</definedName>
    <definedName name="_1TRU121" localSheetId="6">#REF!</definedName>
    <definedName name="_1TRU121">#REF!</definedName>
    <definedName name="_1UCLEV1" localSheetId="6">#REF!</definedName>
    <definedName name="_1UCLEV1">#REF!</definedName>
    <definedName name="_2">#REF!</definedName>
    <definedName name="_23NA" localSheetId="6">#REF!</definedName>
    <definedName name="_23NA">#REF!</definedName>
    <definedName name="_23NB" localSheetId="6">#REF!</definedName>
    <definedName name="_23NB">#REF!</definedName>
    <definedName name="_23NC" localSheetId="6">#REF!</definedName>
    <definedName name="_23NC">#REF!</definedName>
    <definedName name="_2BLA100" localSheetId="6">#REF!</definedName>
    <definedName name="_2BLA100">#REF!</definedName>
    <definedName name="_2BLBCO1" localSheetId="6">#REF!</definedName>
    <definedName name="_2BLBCO1">#REF!</definedName>
    <definedName name="_2CHAG01" localSheetId="6">#REF!</definedName>
    <definedName name="_2CHAG01">#REF!</definedName>
    <definedName name="_2CHAG02" localSheetId="6">#REF!</definedName>
    <definedName name="_2CHAG02">#REF!</definedName>
    <definedName name="_2CHANG1" localSheetId="6">#REF!</definedName>
    <definedName name="_2CHANG1">#REF!</definedName>
    <definedName name="_2CHANG2" localSheetId="6">#REF!</definedName>
    <definedName name="_2CHANG2">#REF!</definedName>
    <definedName name="_2CHDG01" localSheetId="6">#REF!</definedName>
    <definedName name="_2CHDG01">#REF!</definedName>
    <definedName name="_2CHDG02" localSheetId="6">#REF!</definedName>
    <definedName name="_2CHDG02">#REF!</definedName>
    <definedName name="_2CHGI01" localSheetId="6">#REF!</definedName>
    <definedName name="_2CHGI01">#REF!</definedName>
    <definedName name="_2CHSG01" localSheetId="6">#REF!</definedName>
    <definedName name="_2CHSG01">#REF!</definedName>
    <definedName name="_2COAC150" localSheetId="6">#REF!</definedName>
    <definedName name="_2COAC150">#REF!</definedName>
    <definedName name="_2COAC240" localSheetId="6">#REF!</definedName>
    <definedName name="_2COAC240">#REF!</definedName>
    <definedName name="_2COTT48" localSheetId="6">#REF!</definedName>
    <definedName name="_2COTT48">#REF!</definedName>
    <definedName name="_2DA0801" localSheetId="6">#REF!</definedName>
    <definedName name="_2DA0801">#REF!</definedName>
    <definedName name="_2DA0802" localSheetId="6">#REF!</definedName>
    <definedName name="_2DA0802">#REF!</definedName>
    <definedName name="_2DA2001" localSheetId="6">#REF!</definedName>
    <definedName name="_2DA2001">#REF!</definedName>
    <definedName name="_2DA2002" localSheetId="6">#REF!</definedName>
    <definedName name="_2DA2002">#REF!</definedName>
    <definedName name="_2DA2401" localSheetId="6">#REF!</definedName>
    <definedName name="_2DA2401">#REF!</definedName>
    <definedName name="_2DA2402" localSheetId="6">#REF!</definedName>
    <definedName name="_2DA2402">#REF!</definedName>
    <definedName name="_2DA2403" localSheetId="6">#REF!</definedName>
    <definedName name="_2DA2403">#REF!</definedName>
    <definedName name="_2DA2404" localSheetId="6">#REF!</definedName>
    <definedName name="_2DA2404">#REF!</definedName>
    <definedName name="_2DA2405" localSheetId="6">#REF!</definedName>
    <definedName name="_2DA2405">#REF!</definedName>
    <definedName name="_2DA2406" localSheetId="6">#REF!</definedName>
    <definedName name="_2DA2406">#REF!</definedName>
    <definedName name="_2DA2407" localSheetId="6">#REF!</definedName>
    <definedName name="_2DA2407">#REF!</definedName>
    <definedName name="_2DA2408" localSheetId="6">#REF!</definedName>
    <definedName name="_2DA2408">#REF!</definedName>
    <definedName name="_2DA3202" localSheetId="6">#REF!</definedName>
    <definedName name="_2DA3202">#REF!</definedName>
    <definedName name="_2DADOI1" localSheetId="6">#REF!</definedName>
    <definedName name="_2DADOI1">#REF!</definedName>
    <definedName name="_2DAL201" localSheetId="6">#REF!</definedName>
    <definedName name="_2DAL201">#REF!</definedName>
    <definedName name="_2DATITU" localSheetId="6">#REF!</definedName>
    <definedName name="_2DATITU">#REF!</definedName>
    <definedName name="_2DCT001" localSheetId="6">#REF!</definedName>
    <definedName name="_2DCT001">#REF!</definedName>
    <definedName name="_2DDAY01" localSheetId="6">#REF!</definedName>
    <definedName name="_2DDAY01">#REF!</definedName>
    <definedName name="_2DS1P01" localSheetId="6">#REF!</definedName>
    <definedName name="_2DS1P01">#REF!</definedName>
    <definedName name="_2DS3P01" localSheetId="6">#REF!</definedName>
    <definedName name="_2DS3P01">#REF!</definedName>
    <definedName name="_2FCO100" localSheetId="6">#REF!</definedName>
    <definedName name="_2FCO100">#REF!</definedName>
    <definedName name="_2FCO200" localSheetId="6">#REF!</definedName>
    <definedName name="_2FCO200">#REF!</definedName>
    <definedName name="_2KD0120" localSheetId="6">#REF!</definedName>
    <definedName name="_2KD0120">#REF!</definedName>
    <definedName name="_2KD0221" localSheetId="6">#REF!</definedName>
    <definedName name="_2KD0221">#REF!</definedName>
    <definedName name="_2KD0222" localSheetId="6">#REF!</definedName>
    <definedName name="_2KD0222">#REF!</definedName>
    <definedName name="_2KD0223" localSheetId="6">#REF!</definedName>
    <definedName name="_2KD0223">#REF!</definedName>
    <definedName name="_2KD0481" localSheetId="6">#REF!</definedName>
    <definedName name="_2KD0481">#REF!</definedName>
    <definedName name="_2KD0500" localSheetId="6">#REF!</definedName>
    <definedName name="_2KD0500">#REF!</definedName>
    <definedName name="_2KD0501" localSheetId="6">#REF!</definedName>
    <definedName name="_2KD0501">#REF!</definedName>
    <definedName name="_2KD0502" localSheetId="6">#REF!</definedName>
    <definedName name="_2KD0502">#REF!</definedName>
    <definedName name="_2KD0600" localSheetId="6">#REF!</definedName>
    <definedName name="_2KD0600">#REF!</definedName>
    <definedName name="_2KD0700" localSheetId="6">#REF!</definedName>
    <definedName name="_2KD0700">#REF!</definedName>
    <definedName name="_2KD0701" localSheetId="6">#REF!</definedName>
    <definedName name="_2KD0701">#REF!</definedName>
    <definedName name="_2KD0702" localSheetId="6">#REF!</definedName>
    <definedName name="_2KD0702">#REF!</definedName>
    <definedName name="_2KD0950" localSheetId="6">#REF!</definedName>
    <definedName name="_2KD0950">#REF!</definedName>
    <definedName name="_2KD0951" localSheetId="6">#REF!</definedName>
    <definedName name="_2KD0951">#REF!</definedName>
    <definedName name="_2KD1202" localSheetId="6">#REF!</definedName>
    <definedName name="_2KD1202">#REF!</definedName>
    <definedName name="_2KD1501" localSheetId="6">#REF!</definedName>
    <definedName name="_2KD1501">#REF!</definedName>
    <definedName name="_2KD1502" localSheetId="6">#REF!</definedName>
    <definedName name="_2KD1502">#REF!</definedName>
    <definedName name="_2KD22B1" localSheetId="6">#REF!</definedName>
    <definedName name="_2KD22B1">#REF!</definedName>
    <definedName name="_2KD2401" localSheetId="6">#REF!</definedName>
    <definedName name="_2KD2401">#REF!</definedName>
    <definedName name="_2KD48B1" localSheetId="6">#REF!</definedName>
    <definedName name="_2KD48B1">#REF!</definedName>
    <definedName name="_2LA1001" localSheetId="6">#REF!</definedName>
    <definedName name="_2LA1001">#REF!</definedName>
    <definedName name="_2LBCO01" localSheetId="6">#REF!</definedName>
    <definedName name="_2LBCO01">#REF!</definedName>
    <definedName name="_2LBS001" localSheetId="6">#REF!</definedName>
    <definedName name="_2LBS001">#REF!</definedName>
    <definedName name="_2MONG01" localSheetId="6">#REF!</definedName>
    <definedName name="_2MONG01">#REF!</definedName>
    <definedName name="_2NEO001" localSheetId="6">#REF!</definedName>
    <definedName name="_2NEO001">#REF!</definedName>
    <definedName name="_2NHANH1" localSheetId="6">#REF!</definedName>
    <definedName name="_2NHANH1">#REF!</definedName>
    <definedName name="_2OILS01" localSheetId="6">#REF!</definedName>
    <definedName name="_2OILS01">#REF!</definedName>
    <definedName name="_2PKTT01" localSheetId="6">#REF!</definedName>
    <definedName name="_2PKTT01">#REF!</definedName>
    <definedName name="_2RECLO1" localSheetId="6">#REF!</definedName>
    <definedName name="_2RECLO1">#REF!</definedName>
    <definedName name="_2SDINH1" localSheetId="6">#REF!</definedName>
    <definedName name="_2SDINH1">#REF!</definedName>
    <definedName name="_2SDUNG1" localSheetId="6">#REF!</definedName>
    <definedName name="_2SDUNG1">#REF!</definedName>
    <definedName name="_2SDUNG2" localSheetId="6">#REF!</definedName>
    <definedName name="_2SDUNG2">#REF!</definedName>
    <definedName name="_2SDUNG4" localSheetId="6">#REF!</definedName>
    <definedName name="_2SDUNG4">#REF!</definedName>
    <definedName name="_2STREO1" localSheetId="6">#REF!</definedName>
    <definedName name="_2STREO1">#REF!</definedName>
    <definedName name="_2STREO2" localSheetId="6">#REF!</definedName>
    <definedName name="_2STREO2">#REF!</definedName>
    <definedName name="_2STREO3" localSheetId="6">#REF!</definedName>
    <definedName name="_2STREO3">#REF!</definedName>
    <definedName name="_2STREO4" localSheetId="6">#REF!</definedName>
    <definedName name="_2STREO4">#REF!</definedName>
    <definedName name="_2STREO7" localSheetId="6">#REF!</definedName>
    <definedName name="_2STREO7">#REF!</definedName>
    <definedName name="_2SUDO01" localSheetId="6">#REF!</definedName>
    <definedName name="_2SUDO01">#REF!</definedName>
    <definedName name="_2TD2001" localSheetId="6">#REF!</definedName>
    <definedName name="_2TD2001">#REF!</definedName>
    <definedName name="_2TDIA01" localSheetId="6">#REF!</definedName>
    <definedName name="_2TDIA01">#REF!</definedName>
    <definedName name="_2TDTD01" localSheetId="6">#REF!</definedName>
    <definedName name="_2TDTD01">#REF!</definedName>
    <definedName name="_2TRU121" localSheetId="6">#REF!</definedName>
    <definedName name="_2TRU121">#REF!</definedName>
    <definedName name="_2TRU122" localSheetId="6">#REF!</definedName>
    <definedName name="_2TRU122">#REF!</definedName>
    <definedName name="_2TRU141" localSheetId="6">#REF!</definedName>
    <definedName name="_2TRU141">#REF!</definedName>
    <definedName name="_2TRU900" localSheetId="6">#REF!</definedName>
    <definedName name="_2TRU900">#REF!</definedName>
    <definedName name="_2TU3100" localSheetId="6">#REF!</definedName>
    <definedName name="_2TU3100">#REF!</definedName>
    <definedName name="_2TU6100" localSheetId="6">#REF!</definedName>
    <definedName name="_2TU6100">#REF!</definedName>
    <definedName name="_2UCLEV1" localSheetId="6">#REF!</definedName>
    <definedName name="_2UCLEV1">#REF!</definedName>
    <definedName name="_2UCLEV2" localSheetId="6">#REF!</definedName>
    <definedName name="_2UCLEV2">#REF!</definedName>
    <definedName name="_2VTLT01" localSheetId="6">#REF!</definedName>
    <definedName name="_2VTLT01">#REF!</definedName>
    <definedName name="_3" localSheetId="6">#REF!</definedName>
    <definedName name="_3">#REF!</definedName>
    <definedName name="_3ABC501" localSheetId="6">#REF!</definedName>
    <definedName name="_3ABC501">#REF!</definedName>
    <definedName name="_3ABC701" localSheetId="6">#REF!</definedName>
    <definedName name="_3ABC701">#REF!</definedName>
    <definedName name="_3ABC951" localSheetId="6">#REF!</definedName>
    <definedName name="_3ABC951">#REF!</definedName>
    <definedName name="_3BLXMD" localSheetId="6">#REF!</definedName>
    <definedName name="_3BLXMD">#REF!</definedName>
    <definedName name="_3BOAG01" localSheetId="6">#REF!</definedName>
    <definedName name="_3BOAG01">#REF!</definedName>
    <definedName name="_3BRANCH" localSheetId="6">#REF!</definedName>
    <definedName name="_3BRANCH">#REF!</definedName>
    <definedName name="_3BTHT01" localSheetId="6">#REF!</definedName>
    <definedName name="_3BTHT01">#REF!</definedName>
    <definedName name="_3BTHT02" localSheetId="6">#REF!</definedName>
    <definedName name="_3BTHT02">#REF!</definedName>
    <definedName name="_3BTHT11" localSheetId="6">#REF!</definedName>
    <definedName name="_3BTHT11">#REF!</definedName>
    <definedName name="_3CHAG01" localSheetId="6">#REF!</definedName>
    <definedName name="_3CHAG01">#REF!</definedName>
    <definedName name="_3CHAG02" localSheetId="6">#REF!</definedName>
    <definedName name="_3CHAG02">#REF!</definedName>
    <definedName name="_3CHAG03" localSheetId="6">#REF!</definedName>
    <definedName name="_3CHAG03">#REF!</definedName>
    <definedName name="_3CHAG04" localSheetId="6">#REF!</definedName>
    <definedName name="_3CHAG04">#REF!</definedName>
    <definedName name="_3CHDG01" localSheetId="6">#REF!</definedName>
    <definedName name="_3CHDG01">#REF!</definedName>
    <definedName name="_3CHDG02" localSheetId="6">#REF!</definedName>
    <definedName name="_3CHDG02">#REF!</definedName>
    <definedName name="_3CHDG03" localSheetId="6">#REF!</definedName>
    <definedName name="_3CHDG03">#REF!</definedName>
    <definedName name="_3CHDG04" localSheetId="6">#REF!</definedName>
    <definedName name="_3CHDG04">#REF!</definedName>
    <definedName name="_3CHSG01" localSheetId="6">#REF!</definedName>
    <definedName name="_3CHSG01">#REF!</definedName>
    <definedName name="_3CHSG02" localSheetId="6">#REF!</definedName>
    <definedName name="_3CHSG02">#REF!</definedName>
    <definedName name="_3CLHT01" localSheetId="6">#REF!</definedName>
    <definedName name="_3CLHT01">#REF!</definedName>
    <definedName name="_3CLHT02" localSheetId="6">#REF!</definedName>
    <definedName name="_3CLHT02">#REF!</definedName>
    <definedName name="_3CLHT03" localSheetId="6">#REF!</definedName>
    <definedName name="_3CLHT03">#REF!</definedName>
    <definedName name="_3COABC1" localSheetId="6">#REF!</definedName>
    <definedName name="_3COABC1">#REF!</definedName>
    <definedName name="_3COSSE1" localSheetId="6">#REF!</definedName>
    <definedName name="_3COSSE1">#REF!</definedName>
    <definedName name="_3CPHA01" localSheetId="6">#REF!</definedName>
    <definedName name="_3CPHA01">#REF!</definedName>
    <definedName name="_3CTKHAC" localSheetId="6">#REF!</definedName>
    <definedName name="_3CTKHAC">#REF!</definedName>
    <definedName name="_3DA0001" localSheetId="6">#REF!</definedName>
    <definedName name="_3DA0001">#REF!</definedName>
    <definedName name="_3DA0002" localSheetId="6">#REF!</definedName>
    <definedName name="_3DA0002">#REF!</definedName>
    <definedName name="_3DCT001" localSheetId="6">#REF!</definedName>
    <definedName name="_3DCT001">#REF!</definedName>
    <definedName name="_3DMINO1" localSheetId="6">#REF!</definedName>
    <definedName name="_3DMINO1">#REF!</definedName>
    <definedName name="_3DMINO2" localSheetId="6">#REF!</definedName>
    <definedName name="_3DMINO2">#REF!</definedName>
    <definedName name="_3DUPLEX" localSheetId="6">#REF!</definedName>
    <definedName name="_3DUPLEX">#REF!</definedName>
    <definedName name="_3DUPSSS" localSheetId="6">#REF!</definedName>
    <definedName name="_3DUPSSS">#REF!</definedName>
    <definedName name="_3FERRU1" localSheetId="6">#REF!</definedName>
    <definedName name="_3FERRU1">#REF!</definedName>
    <definedName name="_3FERRU2" localSheetId="6">#REF!</definedName>
    <definedName name="_3FERRU2">#REF!</definedName>
    <definedName name="_3HTTR01" localSheetId="6">#REF!</definedName>
    <definedName name="_3HTTR01">#REF!</definedName>
    <definedName name="_3HTTR02" localSheetId="6">#REF!</definedName>
    <definedName name="_3HTTR02">#REF!</definedName>
    <definedName name="_3HTTR03" localSheetId="6">#REF!</definedName>
    <definedName name="_3HTTR03">#REF!</definedName>
    <definedName name="_3HTTR04" localSheetId="6">#REF!</definedName>
    <definedName name="_3HTTR04">#REF!</definedName>
    <definedName name="_3HTTR05" localSheetId="6">#REF!</definedName>
    <definedName name="_3HTTR05">#REF!</definedName>
    <definedName name="_3KD3501" localSheetId="6">#REF!</definedName>
    <definedName name="_3KD3501">#REF!</definedName>
    <definedName name="_3KD3502" localSheetId="6">#REF!</definedName>
    <definedName name="_3KD3502">#REF!</definedName>
    <definedName name="_3KD3511" localSheetId="6">#REF!</definedName>
    <definedName name="_3KD3511">#REF!</definedName>
    <definedName name="_3KD3801" localSheetId="6">#REF!</definedName>
    <definedName name="_3KD3801">#REF!</definedName>
    <definedName name="_3KD4801" localSheetId="6">#REF!</definedName>
    <definedName name="_3KD4801">#REF!</definedName>
    <definedName name="_3KD5011" localSheetId="6">#REF!</definedName>
    <definedName name="_3KD5011">#REF!</definedName>
    <definedName name="_3KD7501" localSheetId="6">#REF!</definedName>
    <definedName name="_3KD7501">#REF!</definedName>
    <definedName name="_3KD9501" localSheetId="6">#REF!</definedName>
    <definedName name="_3KD9501">#REF!</definedName>
    <definedName name="_3LABC01" localSheetId="6">#REF!</definedName>
    <definedName name="_3LABC01">#REF!</definedName>
    <definedName name="_3LONG01" localSheetId="6">#REF!</definedName>
    <definedName name="_3LONG01">#REF!</definedName>
    <definedName name="_3LONG02" localSheetId="6">#REF!</definedName>
    <definedName name="_3LONG02">#REF!</definedName>
    <definedName name="_3LONG03" localSheetId="6">#REF!</definedName>
    <definedName name="_3LONG03">#REF!</definedName>
    <definedName name="_3LONG04" localSheetId="6">#REF!</definedName>
    <definedName name="_3LONG04">#REF!</definedName>
    <definedName name="_3LSON01" localSheetId="6">#REF!</definedName>
    <definedName name="_3LSON01">#REF!</definedName>
    <definedName name="_3LSON02" localSheetId="6">#REF!</definedName>
    <definedName name="_3LSON02">#REF!</definedName>
    <definedName name="_3LSON03" localSheetId="6">#REF!</definedName>
    <definedName name="_3LSON03">#REF!</definedName>
    <definedName name="_3LSON04" localSheetId="6">#REF!</definedName>
    <definedName name="_3LSON04">#REF!</definedName>
    <definedName name="_3LSON05" localSheetId="6">#REF!</definedName>
    <definedName name="_3LSON05">#REF!</definedName>
    <definedName name="_3LSON06" localSheetId="6">#REF!</definedName>
    <definedName name="_3LSON06">#REF!</definedName>
    <definedName name="_3LSON07" localSheetId="6">#REF!</definedName>
    <definedName name="_3LSON07">#REF!</definedName>
    <definedName name="_3LSON08" localSheetId="6">#REF!</definedName>
    <definedName name="_3LSON08">#REF!</definedName>
    <definedName name="_3LSON09" localSheetId="6">#REF!</definedName>
    <definedName name="_3LSON09">#REF!</definedName>
    <definedName name="_3LSON10" localSheetId="6">#REF!</definedName>
    <definedName name="_3LSON10">#REF!</definedName>
    <definedName name="_3LSON11" localSheetId="6">#REF!</definedName>
    <definedName name="_3LSON11">#REF!</definedName>
    <definedName name="_3LSON12" localSheetId="6">#REF!</definedName>
    <definedName name="_3LSON12">#REF!</definedName>
    <definedName name="_3LSON13" localSheetId="6">#REF!</definedName>
    <definedName name="_3LSON13">#REF!</definedName>
    <definedName name="_3LSON14" localSheetId="6">#REF!</definedName>
    <definedName name="_3LSON14">#REF!</definedName>
    <definedName name="_3LSON15" localSheetId="6">#REF!</definedName>
    <definedName name="_3LSON15">#REF!</definedName>
    <definedName name="_3LSON16" localSheetId="6">#REF!</definedName>
    <definedName name="_3LSON16">#REF!</definedName>
    <definedName name="_3LSON17" localSheetId="6">#REF!</definedName>
    <definedName name="_3LSON17">#REF!</definedName>
    <definedName name="_3LSON18" localSheetId="6">#REF!</definedName>
    <definedName name="_3LSON18">#REF!</definedName>
    <definedName name="_3LSON19" localSheetId="6">#REF!</definedName>
    <definedName name="_3LSON19">#REF!</definedName>
    <definedName name="_3MONG01" localSheetId="6">#REF!</definedName>
    <definedName name="_3MONG01">#REF!</definedName>
    <definedName name="_3NEO001" localSheetId="6">#REF!</definedName>
    <definedName name="_3NEO001">#REF!</definedName>
    <definedName name="_3NEO002" localSheetId="6">#REF!</definedName>
    <definedName name="_3NEO002">#REF!</definedName>
    <definedName name="_3PKABC1" localSheetId="6">#REF!</definedName>
    <definedName name="_3PKABC1">#REF!</definedName>
    <definedName name="_3PKDOM1" localSheetId="6">#REF!</definedName>
    <definedName name="_3PKDOM1">#REF!</definedName>
    <definedName name="_3PKDOM2" localSheetId="6">#REF!</definedName>
    <definedName name="_3PKDOM2">#REF!</definedName>
    <definedName name="_3PKHT01" localSheetId="6">#REF!</definedName>
    <definedName name="_3PKHT01">#REF!</definedName>
    <definedName name="_3QUARTD" localSheetId="6">#REF!</definedName>
    <definedName name="_3QUARTD">#REF!</definedName>
    <definedName name="_3RACK31" localSheetId="6">#REF!</definedName>
    <definedName name="_3RACK31">#REF!</definedName>
    <definedName name="_3RACK41" localSheetId="6">#REF!</definedName>
    <definedName name="_3RACK41">#REF!</definedName>
    <definedName name="_3TDIA01" localSheetId="6">#REF!</definedName>
    <definedName name="_3TDIA01">#REF!</definedName>
    <definedName name="_3TDIA02" localSheetId="6">#REF!</definedName>
    <definedName name="_3TDIA02">#REF!</definedName>
    <definedName name="_3TRU091" localSheetId="6">#REF!</definedName>
    <definedName name="_3TRU091">#REF!</definedName>
    <definedName name="_3TRU101" localSheetId="6">#REF!</definedName>
    <definedName name="_3TRU101">#REF!</definedName>
    <definedName name="_3TRU102" localSheetId="6">#REF!</definedName>
    <definedName name="_3TRU102">#REF!</definedName>
    <definedName name="_3TRU121" localSheetId="6">#REF!</definedName>
    <definedName name="_3TRU121">#REF!</definedName>
    <definedName name="_3TRU731" localSheetId="6">#REF!</definedName>
    <definedName name="_3TRU731">#REF!</definedName>
    <definedName name="_3TRU841" localSheetId="6">#REF!</definedName>
    <definedName name="_3TRU841">#REF!</definedName>
    <definedName name="_3TRU842" localSheetId="6">#REF!</definedName>
    <definedName name="_3TRU842">#REF!</definedName>
    <definedName name="_3TRU843" localSheetId="6">#REF!</definedName>
    <definedName name="_3TRU843">#REF!</definedName>
    <definedName name="_3TU0601" localSheetId="6">#REF!</definedName>
    <definedName name="_3TU0601">#REF!</definedName>
    <definedName name="_3TU0602" localSheetId="6">#REF!</definedName>
    <definedName name="_3TU0602">#REF!</definedName>
    <definedName name="_3TU0603" localSheetId="6">#REF!</definedName>
    <definedName name="_3TU0603">#REF!</definedName>
    <definedName name="_3TU0609" localSheetId="6">#REF!</definedName>
    <definedName name="_3TU0609">#REF!</definedName>
    <definedName name="_3TU0901" localSheetId="6">#REF!</definedName>
    <definedName name="_3TU0901">#REF!</definedName>
    <definedName name="_3TU0902" localSheetId="6">#REF!</definedName>
    <definedName name="_3TU0902">#REF!</definedName>
    <definedName name="_3TU0903" localSheetId="6">#REF!</definedName>
    <definedName name="_3TU0903">#REF!</definedName>
    <definedName name="_4" localSheetId="6">#REF!</definedName>
    <definedName name="_4">#REF!</definedName>
    <definedName name="_430.001" localSheetId="6">#REF!</definedName>
    <definedName name="_430.001">#REF!</definedName>
    <definedName name="_4CDB095" localSheetId="6">#REF!</definedName>
    <definedName name="_4CDB095">#REF!</definedName>
    <definedName name="_4CDB120" localSheetId="6">#REF!</definedName>
    <definedName name="_4CDB120">#REF!</definedName>
    <definedName name="_4CDTT01" localSheetId="6">#REF!</definedName>
    <definedName name="_4CDTT01">#REF!</definedName>
    <definedName name="_4CNT050" localSheetId="6">#REF!</definedName>
    <definedName name="_4CNT050">#REF!</definedName>
    <definedName name="_4CNT095" localSheetId="6">#REF!</definedName>
    <definedName name="_4CNT095">#REF!</definedName>
    <definedName name="_4CNT150" localSheetId="6">#REF!</definedName>
    <definedName name="_4CNT150">#REF!</definedName>
    <definedName name="_4CNT240" localSheetId="6">#REF!</definedName>
    <definedName name="_4CNT240">#REF!</definedName>
    <definedName name="_4CTL050" localSheetId="6">#REF!</definedName>
    <definedName name="_4CTL050">#REF!</definedName>
    <definedName name="_4CTL095" localSheetId="6">#REF!</definedName>
    <definedName name="_4CTL095">#REF!</definedName>
    <definedName name="_4CTL150" localSheetId="6">#REF!</definedName>
    <definedName name="_4CTL150">#REF!</definedName>
    <definedName name="_4CTL240" localSheetId="6">#REF!</definedName>
    <definedName name="_4CTL240">#REF!</definedName>
    <definedName name="_4ED2062" localSheetId="6">#REF!</definedName>
    <definedName name="_4ED2062">#REF!</definedName>
    <definedName name="_4ED2063" localSheetId="6">#REF!</definedName>
    <definedName name="_4ED2063">#REF!</definedName>
    <definedName name="_4ED2064" localSheetId="6">#REF!</definedName>
    <definedName name="_4ED2064">#REF!</definedName>
    <definedName name="_4FCO100" localSheetId="6">#REF!</definedName>
    <definedName name="_4FCO100">#REF!</definedName>
    <definedName name="_4FCO101" localSheetId="6">#REF!</definedName>
    <definedName name="_4FCO101">#REF!</definedName>
    <definedName name="_4FCO200" localSheetId="6">#REF!</definedName>
    <definedName name="_4FCO200">#REF!</definedName>
    <definedName name="_4GDDCN1" localSheetId="6">#REF!</definedName>
    <definedName name="_4GDDCN1">#REF!</definedName>
    <definedName name="_4GIA101" localSheetId="6">#REF!</definedName>
    <definedName name="_4GIA101">#REF!</definedName>
    <definedName name="_4GOIC01" localSheetId="6">#REF!</definedName>
    <definedName name="_4GOIC01">#REF!</definedName>
    <definedName name="_4HDCTT1" localSheetId="6">#REF!</definedName>
    <definedName name="_4HDCTT1">#REF!</definedName>
    <definedName name="_4HDCTT2" localSheetId="6">#REF!</definedName>
    <definedName name="_4HDCTT2">#REF!</definedName>
    <definedName name="_4HDCTT3" localSheetId="6">#REF!</definedName>
    <definedName name="_4HDCTT3">#REF!</definedName>
    <definedName name="_4HDCTT4" localSheetId="6">#REF!</definedName>
    <definedName name="_4HDCTT4">#REF!</definedName>
    <definedName name="_4HNCTT1" localSheetId="6">#REF!</definedName>
    <definedName name="_4HNCTT1">#REF!</definedName>
    <definedName name="_4HNCTT2" localSheetId="6">#REF!</definedName>
    <definedName name="_4HNCTT2">#REF!</definedName>
    <definedName name="_4HNCTT3" localSheetId="6">#REF!</definedName>
    <definedName name="_4HNCTT3">#REF!</definedName>
    <definedName name="_4HNCTT4" localSheetId="6">#REF!</definedName>
    <definedName name="_4HNCTT4">#REF!</definedName>
    <definedName name="_4KEPC01" localSheetId="6">#REF!</definedName>
    <definedName name="_4KEPC01">#REF!</definedName>
    <definedName name="_4LA1001" localSheetId="6">#REF!</definedName>
    <definedName name="_4LA1001">#REF!</definedName>
    <definedName name="_4LBCO01" localSheetId="6">#REF!</definedName>
    <definedName name="_4LBCO01">#REF!</definedName>
    <definedName name="_4OSLCN2" localSheetId="6">#REF!</definedName>
    <definedName name="_4OSLCN2">#REF!</definedName>
    <definedName name="_4OSLCTT" localSheetId="6">#REF!</definedName>
    <definedName name="_4OSLCTT">#REF!</definedName>
    <definedName name="_4PKIECN" localSheetId="6">#REF!</definedName>
    <definedName name="_4PKIECN">#REF!</definedName>
    <definedName name="_4VATLT1" localSheetId="6">#REF!</definedName>
    <definedName name="_4VATLT1">#REF!</definedName>
    <definedName name="_5CNHT91" localSheetId="6">#REF!</definedName>
    <definedName name="_5CNHT91">#REF!</definedName>
    <definedName name="_5CNHT95" localSheetId="6">#REF!</definedName>
    <definedName name="_5CNHT95">#REF!</definedName>
    <definedName name="_5DNCNG1" localSheetId="6">#REF!</definedName>
    <definedName name="_5DNCNG1">#REF!</definedName>
    <definedName name="_5GOIC01" localSheetId="6">#REF!</definedName>
    <definedName name="_5GOIC01">#REF!</definedName>
    <definedName name="_5GOIC03" localSheetId="6">#REF!</definedName>
    <definedName name="_5GOIC03">#REF!</definedName>
    <definedName name="_5HDCHT1" localSheetId="6">#REF!</definedName>
    <definedName name="_5HDCHT1">#REF!</definedName>
    <definedName name="_5HDCHT4" localSheetId="6">#REF!</definedName>
    <definedName name="_5HDCHT4">#REF!</definedName>
    <definedName name="_5KEPC01" localSheetId="6">#REF!</definedName>
    <definedName name="_5KEPC01">#REF!</definedName>
    <definedName name="_5KEPC02" localSheetId="6">#REF!</definedName>
    <definedName name="_5KEPC02">#REF!</definedName>
    <definedName name="_5OSLCH5" localSheetId="6">#REF!</definedName>
    <definedName name="_5OSLCH5">#REF!</definedName>
    <definedName name="_5OSLCHT" localSheetId="6">#REF!</definedName>
    <definedName name="_5OSLCHT">#REF!</definedName>
    <definedName name="_5TU120" localSheetId="6">#REF!</definedName>
    <definedName name="_5TU120">#REF!</definedName>
    <definedName name="_5TU130" localSheetId="6">#REF!</definedName>
    <definedName name="_5TU130">#REF!</definedName>
    <definedName name="_6" localSheetId="6">#REF!</definedName>
    <definedName name="_6">#REF!</definedName>
    <definedName name="_6ABC501" localSheetId="6">#REF!</definedName>
    <definedName name="_6ABC501">#REF!</definedName>
    <definedName name="_6ABC701" localSheetId="6">#REF!</definedName>
    <definedName name="_6ABC701">#REF!</definedName>
    <definedName name="_6ABC951" localSheetId="6">#REF!</definedName>
    <definedName name="_6ABC951">#REF!</definedName>
    <definedName name="_6BNTTTH" localSheetId="6">#REF!</definedName>
    <definedName name="_6BNTTTH">#REF!</definedName>
    <definedName name="_6BRANCH" localSheetId="6">#REF!</definedName>
    <definedName name="_6BRANCH">#REF!</definedName>
    <definedName name="_6BTHT01" localSheetId="6">#REF!</definedName>
    <definedName name="_6BTHT01">#REF!</definedName>
    <definedName name="_6BTHT02" localSheetId="6">#REF!</definedName>
    <definedName name="_6BTHT02">#REF!</definedName>
    <definedName name="_6BTHT11" localSheetId="6">#REF!</definedName>
    <definedName name="_6BTHT11">#REF!</definedName>
    <definedName name="_6CHAG01" localSheetId="6">#REF!</definedName>
    <definedName name="_6CHAG01">#REF!</definedName>
    <definedName name="_6CHAG02" localSheetId="6">#REF!</definedName>
    <definedName name="_6CHAG02">#REF!</definedName>
    <definedName name="_6CHAG03" localSheetId="6">#REF!</definedName>
    <definedName name="_6CHAG03">#REF!</definedName>
    <definedName name="_6CHAG04" localSheetId="6">#REF!</definedName>
    <definedName name="_6CHAG04">#REF!</definedName>
    <definedName name="_6CHDG01" localSheetId="6">#REF!</definedName>
    <definedName name="_6CHDG01">#REF!</definedName>
    <definedName name="_6CHDG02" localSheetId="6">#REF!</definedName>
    <definedName name="_6CHDG02">#REF!</definedName>
    <definedName name="_6CHDG03" localSheetId="6">#REF!</definedName>
    <definedName name="_6CHDG03">#REF!</definedName>
    <definedName name="_6CHDG04" localSheetId="6">#REF!</definedName>
    <definedName name="_6CHDG04">#REF!</definedName>
    <definedName name="_6CHSG01" localSheetId="6">#REF!</definedName>
    <definedName name="_6CHSG01">#REF!</definedName>
    <definedName name="_6CHSG02" localSheetId="6">#REF!</definedName>
    <definedName name="_6CHSG02">#REF!</definedName>
    <definedName name="_6CLHT01" localSheetId="6">#REF!</definedName>
    <definedName name="_6CLHT01">#REF!</definedName>
    <definedName name="_6CLHT02" localSheetId="6">#REF!</definedName>
    <definedName name="_6CLHT02">#REF!</definedName>
    <definedName name="_6CLHT03" localSheetId="6">#REF!</definedName>
    <definedName name="_6CLHT03">#REF!</definedName>
    <definedName name="_6COABC1" localSheetId="6">#REF!</definedName>
    <definedName name="_6COABC1">#REF!</definedName>
    <definedName name="_6CPHA01" localSheetId="6">#REF!</definedName>
    <definedName name="_6CPHA01">#REF!</definedName>
    <definedName name="_6DA0001" localSheetId="6">#REF!</definedName>
    <definedName name="_6DA0001">#REF!</definedName>
    <definedName name="_6DA0002" localSheetId="6">#REF!</definedName>
    <definedName name="_6DA0002">#REF!</definedName>
    <definedName name="_6DCT001" localSheetId="6">#REF!</definedName>
    <definedName name="_6DCT001">#REF!</definedName>
    <definedName name="_6DCTTBO" localSheetId="6">#REF!</definedName>
    <definedName name="_6DCTTBO">#REF!</definedName>
    <definedName name="_6DD24TT" localSheetId="6">#REF!</definedName>
    <definedName name="_6DD24TT">#REF!</definedName>
    <definedName name="_6DUPLEX" localSheetId="6">#REF!</definedName>
    <definedName name="_6DUPLEX">#REF!</definedName>
    <definedName name="_6FCOTBU" localSheetId="6">#REF!</definedName>
    <definedName name="_6FCOTBU">#REF!</definedName>
    <definedName name="_6FERRU1" localSheetId="6">#REF!</definedName>
    <definedName name="_6FERRU1">#REF!</definedName>
    <definedName name="_6FERRU2" localSheetId="6">#REF!</definedName>
    <definedName name="_6FERRU2">#REF!</definedName>
    <definedName name="_6KD3501" localSheetId="6">#REF!</definedName>
    <definedName name="_6KD3501">#REF!</definedName>
    <definedName name="_6KD3502" localSheetId="6">#REF!</definedName>
    <definedName name="_6KD3502">#REF!</definedName>
    <definedName name="_6KD3511" localSheetId="6">#REF!</definedName>
    <definedName name="_6KD3511">#REF!</definedName>
    <definedName name="_6KD3801" localSheetId="6">#REF!</definedName>
    <definedName name="_6KD3801">#REF!</definedName>
    <definedName name="_6KD4801" localSheetId="6">#REF!</definedName>
    <definedName name="_6KD4801">#REF!</definedName>
    <definedName name="_6KD5011" localSheetId="6">#REF!</definedName>
    <definedName name="_6KD5011">#REF!</definedName>
    <definedName name="_6KD7501" localSheetId="6">#REF!</definedName>
    <definedName name="_6KD7501">#REF!</definedName>
    <definedName name="_6KD9501" localSheetId="6">#REF!</definedName>
    <definedName name="_6KD9501">#REF!</definedName>
    <definedName name="_6LABC01" localSheetId="6">#REF!</definedName>
    <definedName name="_6LABC01">#REF!</definedName>
    <definedName name="_6LATUBU" localSheetId="6">#REF!</definedName>
    <definedName name="_6LATUBU">#REF!</definedName>
    <definedName name="_6MONG01" localSheetId="6">#REF!</definedName>
    <definedName name="_6MONG01">#REF!</definedName>
    <definedName name="_6NEO002" localSheetId="6">#REF!</definedName>
    <definedName name="_6NEO002">#REF!</definedName>
    <definedName name="_6PKABC1" localSheetId="6">#REF!</definedName>
    <definedName name="_6PKABC1">#REF!</definedName>
    <definedName name="_6PKHT01" localSheetId="6">#REF!</definedName>
    <definedName name="_6PKHT01">#REF!</definedName>
    <definedName name="_6QUARTD" localSheetId="6">#REF!</definedName>
    <definedName name="_6QUARTD">#REF!</definedName>
    <definedName name="_6RACK31" localSheetId="6">#REF!</definedName>
    <definedName name="_6RACK31">#REF!</definedName>
    <definedName name="_6RACK41" localSheetId="6">#REF!</definedName>
    <definedName name="_6RACK41">#REF!</definedName>
    <definedName name="_6SDTT24" localSheetId="6">#REF!</definedName>
    <definedName name="_6SDTT24">#REF!</definedName>
    <definedName name="_6TBUDTT" localSheetId="6">#REF!</definedName>
    <definedName name="_6TBUDTT">#REF!</definedName>
    <definedName name="_6TDDDTT" localSheetId="6">#REF!</definedName>
    <definedName name="_6TDDDTT">#REF!</definedName>
    <definedName name="_6TDIA01" localSheetId="6">#REF!</definedName>
    <definedName name="_6TDIA01">#REF!</definedName>
    <definedName name="_6TDIA02" localSheetId="6">#REF!</definedName>
    <definedName name="_6TDIA02">#REF!</definedName>
    <definedName name="_6TLTTTH" localSheetId="6">#REF!</definedName>
    <definedName name="_6TLTTTH">#REF!</definedName>
    <definedName name="_6TRU091" localSheetId="6">#REF!</definedName>
    <definedName name="_6TRU091">#REF!</definedName>
    <definedName name="_6TRU101" localSheetId="6">#REF!</definedName>
    <definedName name="_6TRU101">#REF!</definedName>
    <definedName name="_6TRU102" localSheetId="6">#REF!</definedName>
    <definedName name="_6TRU102">#REF!</definedName>
    <definedName name="_6TRU121" localSheetId="6">#REF!</definedName>
    <definedName name="_6TRU121">#REF!</definedName>
    <definedName name="_6TRU122" localSheetId="6">#REF!</definedName>
    <definedName name="_6TRU122">#REF!</definedName>
    <definedName name="_6TRU731" localSheetId="6">#REF!</definedName>
    <definedName name="_6TRU731">#REF!</definedName>
    <definedName name="_6TRU841" localSheetId="6">#REF!</definedName>
    <definedName name="_6TRU841">#REF!</definedName>
    <definedName name="_6TRU842" localSheetId="6">#REF!</definedName>
    <definedName name="_6TRU842">#REF!</definedName>
    <definedName name="_6TRU843" localSheetId="6">#REF!</definedName>
    <definedName name="_6TRU843">#REF!</definedName>
    <definedName name="_6TU0601" localSheetId="6">#REF!</definedName>
    <definedName name="_6TU0601">#REF!</definedName>
    <definedName name="_6TU0602" localSheetId="6">#REF!</definedName>
    <definedName name="_6TU0602">#REF!</definedName>
    <definedName name="_6TU0603" localSheetId="6">#REF!</definedName>
    <definedName name="_6TU0603">#REF!</definedName>
    <definedName name="_6TU0901" localSheetId="6">#REF!</definedName>
    <definedName name="_6TU0901">#REF!</definedName>
    <definedName name="_6TU0902" localSheetId="6">#REF!</definedName>
    <definedName name="_6TU0902">#REF!</definedName>
    <definedName name="_6TU0903" localSheetId="6">#REF!</definedName>
    <definedName name="_6TU0903">#REF!</definedName>
    <definedName name="_6TUBUTT" localSheetId="6">#REF!</definedName>
    <definedName name="_6TUBUTT">#REF!</definedName>
    <definedName name="_6UCLVIS" localSheetId="6">#REF!</definedName>
    <definedName name="_6UCLVIS">#REF!</definedName>
    <definedName name="_7" localSheetId="6">#REF!</definedName>
    <definedName name="_7">#REF!</definedName>
    <definedName name="_7DNCABC" localSheetId="6">#REF!</definedName>
    <definedName name="_7DNCABC">#REF!</definedName>
    <definedName name="_7HDCTBU" localSheetId="6">#REF!</definedName>
    <definedName name="_7HDCTBU">#REF!</definedName>
    <definedName name="_7PKTUBU" localSheetId="6">#REF!</definedName>
    <definedName name="_7PKTUBU">#REF!</definedName>
    <definedName name="_7TBHT20" localSheetId="6">#REF!</definedName>
    <definedName name="_7TBHT20">#REF!</definedName>
    <definedName name="_7TBHT30" localSheetId="6">#REF!</definedName>
    <definedName name="_7TBHT30">#REF!</definedName>
    <definedName name="_7TDCABC" localSheetId="6">#REF!</definedName>
    <definedName name="_7TDCABC">#REF!</definedName>
    <definedName name="_atn1" localSheetId="6">#REF!</definedName>
    <definedName name="_atn1">#REF!</definedName>
    <definedName name="_atn10" localSheetId="6">#REF!</definedName>
    <definedName name="_atn10">#REF!</definedName>
    <definedName name="_atn2" localSheetId="6">#REF!</definedName>
    <definedName name="_atn2">#REF!</definedName>
    <definedName name="_atn3" localSheetId="6">#REF!</definedName>
    <definedName name="_atn3">#REF!</definedName>
    <definedName name="_atn4" localSheetId="6">#REF!</definedName>
    <definedName name="_atn4">#REF!</definedName>
    <definedName name="_atn5" localSheetId="6">#REF!</definedName>
    <definedName name="_atn5">#REF!</definedName>
    <definedName name="_atn6" localSheetId="6">#REF!</definedName>
    <definedName name="_atn6">#REF!</definedName>
    <definedName name="_atn7" localSheetId="6">#REF!</definedName>
    <definedName name="_atn7">#REF!</definedName>
    <definedName name="_atn8" localSheetId="6">#REF!</definedName>
    <definedName name="_atn8">#REF!</definedName>
    <definedName name="_atn9" localSheetId="6">#REF!</definedName>
    <definedName name="_atn9">#REF!</definedName>
    <definedName name="_boi1" localSheetId="6">#REF!</definedName>
    <definedName name="_boi1">#REF!</definedName>
    <definedName name="_boi2" localSheetId="6">#REF!</definedName>
    <definedName name="_boi2">#REF!</definedName>
    <definedName name="_BTM150" localSheetId="6">#REF!</definedName>
    <definedName name="_BTM150">#REF!</definedName>
    <definedName name="_BTM200" localSheetId="6">#REF!</definedName>
    <definedName name="_BTM200">#REF!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c250" localSheetId="6">#REF!</definedName>
    <definedName name="_coc250">#REF!</definedName>
    <definedName name="_coc300" localSheetId="6">#REF!</definedName>
    <definedName name="_coc300">#REF!</definedName>
    <definedName name="_coc350" localSheetId="6">#REF!</definedName>
    <definedName name="_coc350">#REF!</definedName>
    <definedName name="_CON1" localSheetId="6">#REF!</definedName>
    <definedName name="_CON1">#REF!</definedName>
    <definedName name="_CON2" localSheetId="6">#REF!</definedName>
    <definedName name="_CON2">#REF!</definedName>
    <definedName name="_cot4" localSheetId="6">#REF!</definedName>
    <definedName name="_cot4">#REF!</definedName>
    <definedName name="_cpd1" localSheetId="6">#REF!</definedName>
    <definedName name="_cpd1">#REF!</definedName>
    <definedName name="_cpd2" localSheetId="6">#REF!</definedName>
    <definedName name="_cpd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3" localSheetId="6">#REF!</definedName>
    <definedName name="_DAO3">#REF!</definedName>
    <definedName name="_DAP3" localSheetId="6">#REF!</definedName>
    <definedName name="_DAP3">#REF!</definedName>
    <definedName name="_ddn400" localSheetId="6">#REF!</definedName>
    <definedName name="_ddn400">#REF!</definedName>
    <definedName name="_ddn600" localSheetId="6">#REF!</definedName>
    <definedName name="_ddn600">#REF!</definedName>
    <definedName name="_deo1" localSheetId="6">#REF!</definedName>
    <definedName name="_deo1">#REF!</definedName>
    <definedName name="_deo10" localSheetId="6">#REF!</definedName>
    <definedName name="_deo10">#REF!</definedName>
    <definedName name="_deo2" localSheetId="6">#REF!</definedName>
    <definedName name="_deo2">#REF!</definedName>
    <definedName name="_deo3" localSheetId="6">#REF!</definedName>
    <definedName name="_deo3">#REF!</definedName>
    <definedName name="_deo4" localSheetId="6">#REF!</definedName>
    <definedName name="_deo4">#REF!</definedName>
    <definedName name="_deo5" localSheetId="6">#REF!</definedName>
    <definedName name="_deo5">#REF!</definedName>
    <definedName name="_deo6" localSheetId="6">#REF!</definedName>
    <definedName name="_deo6">#REF!</definedName>
    <definedName name="_deo7" localSheetId="6">#REF!</definedName>
    <definedName name="_deo7">#REF!</definedName>
    <definedName name="_deo8" localSheetId="6">#REF!</definedName>
    <definedName name="_deo8">#REF!</definedName>
    <definedName name="_deo9" localSheetId="6">#REF!</definedName>
    <definedName name="_deo9">#REF!</definedName>
    <definedName name="_E99999" localSheetId="6">#REF!</definedName>
    <definedName name="_E99999">#REF!</definedName>
    <definedName name="_f409408" localSheetId="6">#REF!</definedName>
    <definedName name="_f409408">#REF!</definedName>
    <definedName name="_Fill" localSheetId="6">#REF!</definedName>
    <definedName name="_Fill">#REF!</definedName>
    <definedName name="_gon4" localSheetId="6">#REF!</definedName>
    <definedName name="_gon4">#REF!</definedName>
    <definedName name="_Key1" localSheetId="6">#REF!</definedName>
    <definedName name="_Key1">#REF!</definedName>
    <definedName name="_Key2" localSheetId="6">#REF!</definedName>
    <definedName name="_Key2">#REF!</definedName>
    <definedName name="_Kks1" localSheetId="6">#REF!</definedName>
    <definedName name="_Kks1">#REF!</definedName>
    <definedName name="_Kks2" localSheetId="6">#REF!</definedName>
    <definedName name="_Kks2">#REF!</definedName>
    <definedName name="_KM188" localSheetId="6">#REF!</definedName>
    <definedName name="_KM188">#REF!</definedName>
    <definedName name="_km189" localSheetId="6">#REF!</definedName>
    <definedName name="_km189">#REF!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km193" localSheetId="6">#REF!</definedName>
    <definedName name="_km193">#REF!</definedName>
    <definedName name="_km194" localSheetId="6">#REF!</definedName>
    <definedName name="_km194">#REF!</definedName>
    <definedName name="_km195" localSheetId="6">#REF!</definedName>
    <definedName name="_km195">#REF!</definedName>
    <definedName name="_km196" localSheetId="6">#REF!</definedName>
    <definedName name="_km196">#REF!</definedName>
    <definedName name="_km197" localSheetId="6">#REF!</definedName>
    <definedName name="_km197">#REF!</definedName>
    <definedName name="_km198" localSheetId="6">#REF!</definedName>
    <definedName name="_km198">#REF!</definedName>
    <definedName name="_lap1" localSheetId="6">#REF!</definedName>
    <definedName name="_lap1">#REF!</definedName>
    <definedName name="_lap2" localSheetId="6">#REF!</definedName>
    <definedName name="_lap2">#REF!</definedName>
    <definedName name="_MAC12" localSheetId="6">#REF!</definedName>
    <definedName name="_MAC12">#REF!</definedName>
    <definedName name="_MAC46" localSheetId="6">#REF!</definedName>
    <definedName name="_MAC46">#REF!</definedName>
    <definedName name="_MN124" localSheetId="6">#REF!</definedName>
    <definedName name="_MN124">#REF!</definedName>
    <definedName name="_nc151" localSheetId="6">#REF!</definedName>
    <definedName name="_nc151">#REF!</definedName>
    <definedName name="_NCL100" localSheetId="6">#REF!</definedName>
    <definedName name="_NCL100">#REF!</definedName>
    <definedName name="_NCL200" localSheetId="6">#REF!</definedName>
    <definedName name="_NCL200">#REF!</definedName>
    <definedName name="_NCL250" localSheetId="6">#REF!</definedName>
    <definedName name="_NCL250">#REF!</definedName>
    <definedName name="_NET2" localSheetId="6">#REF!</definedName>
    <definedName name="_NET2">#REF!</definedName>
    <definedName name="_nin190" localSheetId="6">#REF!</definedName>
    <definedName name="_nin190">#REF!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QL10" localSheetId="6">#REF!</definedName>
    <definedName name="_QL10">#REF!</definedName>
    <definedName name="_Sat27" localSheetId="6">#REF!</definedName>
    <definedName name="_Sat27">#REF!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N3" localSheetId="6">#REF!</definedName>
    <definedName name="_SN3">#REF!</definedName>
    <definedName name="_Sort" localSheetId="6">#REF!</definedName>
    <definedName name="_Sort">#REF!</definedName>
    <definedName name="_STD0898" localSheetId="6">#REF!</definedName>
    <definedName name="_STD0898">#REF!</definedName>
    <definedName name="_TB1" localSheetId="6">#REF!</definedName>
    <definedName name="_TB1">#REF!</definedName>
    <definedName name="_TCO2" localSheetId="6">#REF!</definedName>
    <definedName name="_TCO2">#REF!</definedName>
    <definedName name="_TCO3" localSheetId="6">#REF!</definedName>
    <definedName name="_TCO3">#REF!</definedName>
    <definedName name="_tg1" localSheetId="6">#REF!</definedName>
    <definedName name="_tg1">#REF!</definedName>
    <definedName name="_tg427" localSheetId="6">#REF!</definedName>
    <definedName name="_tg427">#REF!</definedName>
    <definedName name="_TH20" localSheetId="6">#REF!</definedName>
    <definedName name="_TH20">#REF!</definedName>
    <definedName name="_TK622" localSheetId="6">#REF!</definedName>
    <definedName name="_TK622">#REF!</definedName>
    <definedName name="_TL1" localSheetId="6">#REF!</definedName>
    <definedName name="_TL1">#REF!</definedName>
    <definedName name="_TL2" localSheetId="6">#REF!</definedName>
    <definedName name="_TL2">#REF!</definedName>
    <definedName name="_TL3" localSheetId="6">#REF!</definedName>
    <definedName name="_TL3">#REF!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z593" localSheetId="6">#REF!</definedName>
    <definedName name="_tz593">#REF!</definedName>
    <definedName name="_VL100" localSheetId="6">#REF!</definedName>
    <definedName name="_VL100">#REF!</definedName>
    <definedName name="_VL200" localSheetId="6">#REF!</definedName>
    <definedName name="_VL200">#REF!</definedName>
    <definedName name="_VL250" localSheetId="6">#REF!</definedName>
    <definedName name="_VL250">#REF!</definedName>
    <definedName name="Á" localSheetId="6">#REF!</definedName>
    <definedName name="Á">#REF!</definedName>
    <definedName name="A." localSheetId="6">#REF!</definedName>
    <definedName name="A.">#REF!</definedName>
    <definedName name="a_" localSheetId="6">#REF!</definedName>
    <definedName name="a_">#REF!</definedName>
    <definedName name="A01_">#REF!</definedName>
    <definedName name="A01AC">#REF!</definedName>
    <definedName name="A01CAT">#REF!</definedName>
    <definedName name="A01CODE">#REF!</definedName>
    <definedName name="A01DATA">#REF!</definedName>
    <definedName name="A01MI">#REF!</definedName>
    <definedName name="A01TO">#REF!</definedName>
    <definedName name="a1_" localSheetId="6">#REF!</definedName>
    <definedName name="a1_">#REF!</definedName>
    <definedName name="A120_" localSheetId="6">#REF!</definedName>
    <definedName name="A120_">#REF!</definedName>
    <definedName name="A1Xc7" localSheetId="6">#REF!</definedName>
    <definedName name="A1Xc7">#REF!</definedName>
    <definedName name="a277Print_Titles" localSheetId="6">#REF!</definedName>
    <definedName name="a277Print_Titles">#REF!</definedName>
    <definedName name="A35_" localSheetId="6">#REF!</definedName>
    <definedName name="A35_">#REF!</definedName>
    <definedName name="a4_" localSheetId="6">#REF!</definedName>
    <definedName name="a4_">#REF!</definedName>
    <definedName name="a5_" localSheetId="6">#REF!</definedName>
    <definedName name="a5_">#REF!</definedName>
    <definedName name="A50_" localSheetId="6">#REF!</definedName>
    <definedName name="A50_">#REF!</definedName>
    <definedName name="a7_" localSheetId="6">#REF!</definedName>
    <definedName name="a7_">#REF!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AA" localSheetId="6">#REF!</definedName>
    <definedName name="AAA">#REF!</definedName>
    <definedName name="AB" localSheetId="6">#REF!</definedName>
    <definedName name="AB">#REF!</definedName>
    <definedName name="abc" localSheetId="6">#REF!</definedName>
    <definedName name="abc">#REF!</definedName>
    <definedName name="ac.1" localSheetId="6">#REF!</definedName>
    <definedName name="ac.1">#REF!</definedName>
    <definedName name="ac.2" localSheetId="6">#REF!</definedName>
    <definedName name="ac.2">#REF!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D">#REF!</definedName>
    <definedName name="ADAY" localSheetId="6">#REF!</definedName>
    <definedName name="ADAY">#REF!</definedName>
    <definedName name="Address" localSheetId="6">#REF!</definedName>
    <definedName name="Address">#REF!</definedName>
    <definedName name="ADP">#REF!</definedName>
    <definedName name="æ76" localSheetId="6">#REF!</definedName>
    <definedName name="æ76">#REF!</definedName>
    <definedName name="ag" localSheetId="6">#REF!</definedName>
    <definedName name="ag">#REF!</definedName>
    <definedName name="Ag_" localSheetId="6">#REF!</definedName>
    <definedName name="Ag_">#REF!</definedName>
    <definedName name="ag142X42" localSheetId="6">#REF!</definedName>
    <definedName name="ag142X42">#REF!</definedName>
    <definedName name="ag15F80" localSheetId="6">#REF!</definedName>
    <definedName name="ag15F80">#REF!</definedName>
    <definedName name="ag267N59" localSheetId="6">#REF!</definedName>
    <definedName name="ag267N59">#REF!</definedName>
    <definedName name="aï160" localSheetId="6">#REF!</definedName>
    <definedName name="aï160">#REF!</definedName>
    <definedName name="AKHAC">#REF!</definedName>
    <definedName name="All_Item" localSheetId="6">#REF!</definedName>
    <definedName name="All_Item">#REF!</definedName>
    <definedName name="ALPIN">#REF!</definedName>
    <definedName name="ALPJYOU">#REF!</definedName>
    <definedName name="ALPTOI">#REF!</definedName>
    <definedName name="ALTINH">#REF!</definedName>
    <definedName name="am" localSheetId="6">#REF!</definedName>
    <definedName name="am">#REF!</definedName>
    <definedName name="amiang" localSheetId="6">#REF!</definedName>
    <definedName name="amiang">#REF!</definedName>
    <definedName name="amm" localSheetId="6">#REF!</definedName>
    <definedName name="amm">#REF!</definedName>
    <definedName name="AMP" localSheetId="6">#REF!</definedName>
    <definedName name="AMP">#REF!</definedName>
    <definedName name="AN" localSheetId="6">#REF!</definedName>
    <definedName name="AN">#REF!</definedName>
    <definedName name="an.1" localSheetId="6">#REF!</definedName>
    <definedName name="an.1">#REF!</definedName>
    <definedName name="an.2" localSheetId="6">#REF!</definedName>
    <definedName name="an.2">#REF!</definedName>
    <definedName name="ANDL" localSheetId="6">#REF!</definedName>
    <definedName name="ANDL">#REF!</definedName>
    <definedName name="Angola_Against" localSheetId="6">#REF!</definedName>
    <definedName name="Angola_Against">#REF!</definedName>
    <definedName name="Angola_Played" localSheetId="6">#REF!</definedName>
    <definedName name="Angola_Played">#REF!</definedName>
    <definedName name="Anguon" localSheetId="13">#REF!</definedName>
    <definedName name="Anguon" localSheetId="6">#REF!</definedName>
    <definedName name="Anguon">#REF!</definedName>
    <definedName name="ankhongin" localSheetId="6">#REF!</definedName>
    <definedName name="ankhongin">#REF!</definedName>
    <definedName name="ANN">#REF!</definedName>
    <definedName name="anpha" localSheetId="6">#REF!</definedName>
    <definedName name="anpha">#REF!</definedName>
    <definedName name="ANQD">#REF!</definedName>
    <definedName name="ANQQH" localSheetId="13">#REF!</definedName>
    <definedName name="ANQQH" localSheetId="6">#REF!</definedName>
    <definedName name="ANQQH">#REF!</definedName>
    <definedName name="ANSNN" localSheetId="13">#REF!</definedName>
    <definedName name="ANSNN" localSheetId="6">#REF!</definedName>
    <definedName name="ANSNN">#REF!</definedName>
    <definedName name="ANSNNxnk" localSheetId="13">#REF!</definedName>
    <definedName name="ANSNNxnk" localSheetId="6">#REF!</definedName>
    <definedName name="ANSNNxnk">#REF!</definedName>
    <definedName name="Âoïng_lãû_phê_chuyãøn_tiãön_ngán_haìng" localSheetId="6">#REF!</definedName>
    <definedName name="Âoïng_lãû_phê_chuyãøn_tiãön_ngán_haìng">#REF!</definedName>
    <definedName name="Ap" localSheetId="6">#REF!</definedName>
    <definedName name="Ap">#REF!</definedName>
    <definedName name="Ap_gia" localSheetId="6">#REF!</definedName>
    <definedName name="Ap_gia">#REF!</definedName>
    <definedName name="APC" localSheetId="13">#REF!</definedName>
    <definedName name="APC" localSheetId="6">#REF!</definedName>
    <definedName name="APC">#REF!</definedName>
    <definedName name="Argentina_Against" localSheetId="6">#REF!</definedName>
    <definedName name="Argentina_Against">#REF!</definedName>
    <definedName name="Argentina_Played" localSheetId="6">#REF!</definedName>
    <definedName name="Argentina_Played">#REF!</definedName>
    <definedName name="As_" localSheetId="6">#REF!</definedName>
    <definedName name="As_">#REF!</definedName>
    <definedName name="ATRAM" localSheetId="6">#REF!</definedName>
    <definedName name="ATRAM">#REF!</definedName>
    <definedName name="ATW">#REF!</definedName>
    <definedName name="AÙ" localSheetId="6">#REF!</definedName>
    <definedName name="AÙ">#REF!</definedName>
    <definedName name="aù0" localSheetId="6">#REF!</definedName>
    <definedName name="aù0">#REF!</definedName>
    <definedName name="Australia_Against" localSheetId="6">#REF!</definedName>
    <definedName name="Australia_Against">#REF!</definedName>
    <definedName name="Australia_Played" localSheetId="6">#REF!</definedName>
    <definedName name="Australia_Played">#REF!</definedName>
    <definedName name="B" localSheetId="6">#REF!</definedName>
    <definedName name="B">#REF!</definedName>
    <definedName name="b_1" localSheetId="6">#REF!</definedName>
    <definedName name="b_1">#REF!</definedName>
    <definedName name="b_2" localSheetId="6">#REF!</definedName>
    <definedName name="b_2">#REF!</definedName>
    <definedName name="b_240" localSheetId="6">#REF!</definedName>
    <definedName name="b_240">#REF!</definedName>
    <definedName name="b_280" localSheetId="6">#REF!</definedName>
    <definedName name="b_280">#REF!</definedName>
    <definedName name="b_3" localSheetId="6">#REF!</definedName>
    <definedName name="b_3">#REF!</definedName>
    <definedName name="b_320" localSheetId="6">#REF!</definedName>
    <definedName name="b_320">#REF!</definedName>
    <definedName name="b_4" localSheetId="6">#REF!</definedName>
    <definedName name="b_4">#REF!</definedName>
    <definedName name="b_5" localSheetId="6">#REF!</definedName>
    <definedName name="b_5">#REF!</definedName>
    <definedName name="b_6" localSheetId="6">#REF!</definedName>
    <definedName name="b_6">#REF!</definedName>
    <definedName name="B_Isc" localSheetId="6">#REF!</definedName>
    <definedName name="B_Isc">#REF!</definedName>
    <definedName name="B_tinh" localSheetId="6">#REF!</definedName>
    <definedName name="B_tinh">#REF!</definedName>
    <definedName name="b_tong" localSheetId="6">#REF!</definedName>
    <definedName name="b_tong">#REF!</definedName>
    <definedName name="b1_" localSheetId="6">#REF!</definedName>
    <definedName name="b1_">#REF!</definedName>
    <definedName name="b3_" localSheetId="6">#REF!</definedName>
    <definedName name="b3_">#REF!</definedName>
    <definedName name="b4_" localSheetId="6">#REF!</definedName>
    <definedName name="b4_">#REF!</definedName>
    <definedName name="b5_" localSheetId="6">#REF!</definedName>
    <definedName name="b5_">#REF!</definedName>
    <definedName name="b6_" localSheetId="6">#REF!</definedName>
    <definedName name="b6_">#REF!</definedName>
    <definedName name="b7_" localSheetId="6">#REF!</definedName>
    <definedName name="b7_">#REF!</definedName>
    <definedName name="BA" localSheetId="6">#REF!</definedName>
    <definedName name="BA">#REF!</definedName>
    <definedName name="Bãc_chi_tiÕt_vËt_tu_D35kv_Son_TÞnh_Tra_Bång" localSheetId="6">#REF!</definedName>
    <definedName name="Bãc_chi_tiÕt_vËt_tu_D35kv_Son_TÞnh_Tra_Bång">#REF!</definedName>
    <definedName name="Bãc_chi_tiÕt_vËt_tu_dît_1_thang_10_96" localSheetId="6">#REF!</definedName>
    <definedName name="Bãc_chi_tiÕt_vËt_tu_dît_1_thang_10_96">#REF!</definedName>
    <definedName name="BaiChay" localSheetId="6">#REF!</definedName>
    <definedName name="BaiChay">#REF!</definedName>
    <definedName name="ban" localSheetId="6">#REF!</definedName>
    <definedName name="ban">#REF!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cly" localSheetId="6">#REF!</definedName>
    <definedName name="Bang_cly">#REF!</definedName>
    <definedName name="Bang_CVC" localSheetId="6">#REF!</definedName>
    <definedName name="Bang_CVC">#REF!</definedName>
    <definedName name="bang_gia" localSheetId="6">#REF!</definedName>
    <definedName name="bang_gia">#REF!</definedName>
    <definedName name="Bang_ke_hoan_cong" localSheetId="6">#REF!</definedName>
    <definedName name="Bang_ke_hoan_cong">#REF!</definedName>
    <definedName name="Bang_tæng_hîp_gia_trÞ_quyÕt_toan" localSheetId="6">#REF!</definedName>
    <definedName name="Bang_tæng_hîp_gia_trÞ_quyÕt_toan">#REF!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ONG_HOP_VL_NC_MTC" localSheetId="6">#REF!</definedName>
    <definedName name="BANG_TONG_HOP_VL_NC_MTC">#REF!</definedName>
    <definedName name="Bang_travl" localSheetId="6">#REF!</definedName>
    <definedName name="Bang_travl">#REF!</definedName>
    <definedName name="Bang_tÝnh_1_Chuçi_nÐo" localSheetId="6">#REF!</definedName>
    <definedName name="Bang_tÝnh_1_Chuçi_nÐo">#REF!</definedName>
    <definedName name="bang1" localSheetId="6">#REF!</definedName>
    <definedName name="bang1">#REF!</definedName>
    <definedName name="bang2" localSheetId="6">#REF!</definedName>
    <definedName name="bang2">#REF!</definedName>
    <definedName name="bang3" localSheetId="6">#REF!</definedName>
    <definedName name="bang3">#REF!</definedName>
    <definedName name="bang4" localSheetId="6">#REF!</definedName>
    <definedName name="bang4">#REF!</definedName>
    <definedName name="bang5" localSheetId="6">#REF!</definedName>
    <definedName name="bang5">#REF!</definedName>
    <definedName name="bang6" localSheetId="6">#REF!</definedName>
    <definedName name="bang6">#REF!</definedName>
    <definedName name="bangchu" localSheetId="6">#REF!</definedName>
    <definedName name="bangchu">#REF!</definedName>
    <definedName name="bangciti" localSheetId="6">#REF!</definedName>
    <definedName name="bangciti">#REF!</definedName>
    <definedName name="bangtinh" localSheetId="6">#REF!</definedName>
    <definedName name="bangtinh">#REF!</definedName>
    <definedName name="Baocao_th" localSheetId="6">#REF!</definedName>
    <definedName name="Baocao_th">#REF!</definedName>
    <definedName name="Baove" localSheetId="6">#REF!</definedName>
    <definedName name="Baove">#REF!</definedName>
    <definedName name="BarData" localSheetId="6">#REF!</definedName>
    <definedName name="BarData">#REF!</definedName>
    <definedName name="BAV" localSheetId="6">#REF!</definedName>
    <definedName name="BAV">#REF!</definedName>
    <definedName name="BB" localSheetId="6">#REF!</definedName>
    <definedName name="BB">#REF!</definedName>
    <definedName name="BC" localSheetId="6">#REF!</definedName>
    <definedName name="BC">#REF!</definedName>
    <definedName name="Bcao_chung" localSheetId="6">#REF!</definedName>
    <definedName name="Bcao_chung">#REF!</definedName>
    <definedName name="BD8.98" localSheetId="6">#REF!</definedName>
    <definedName name="BD8.98">#REF!</definedName>
    <definedName name="BDAY" localSheetId="6">#REF!</definedName>
    <definedName name="BDAY">#REF!</definedName>
    <definedName name="bdht15nc" localSheetId="6">#REF!</definedName>
    <definedName name="bdht15nc">#REF!</definedName>
    <definedName name="bdht15vl" localSheetId="6">#REF!</definedName>
    <definedName name="bdht15vl">#REF!</definedName>
    <definedName name="bdht25nc" localSheetId="6">#REF!</definedName>
    <definedName name="bdht25nc">#REF!</definedName>
    <definedName name="bdht25vl" localSheetId="6">#REF!</definedName>
    <definedName name="bdht25vl">#REF!</definedName>
    <definedName name="bdht325nc" localSheetId="6">#REF!</definedName>
    <definedName name="bdht325nc">#REF!</definedName>
    <definedName name="bdht325vl" localSheetId="6">#REF!</definedName>
    <definedName name="bdht325vl">#REF!</definedName>
    <definedName name="beepsound" localSheetId="6">#REF!</definedName>
    <definedName name="beepsound">#REF!</definedName>
    <definedName name="begin" localSheetId="6">#REF!</definedName>
    <definedName name="begin">#REF!</definedName>
    <definedName name="bengam" localSheetId="6">#REF!</definedName>
    <definedName name="bengam">#REF!</definedName>
    <definedName name="benuoc" localSheetId="6">#REF!</definedName>
    <definedName name="benuoc">#REF!</definedName>
    <definedName name="beta" localSheetId="6">#REF!</definedName>
    <definedName name="beta">#REF!</definedName>
    <definedName name="betong" localSheetId="6">#REF!</definedName>
    <definedName name="betong">#REF!</definedName>
    <definedName name="Bezugsfeld" localSheetId="6">#REF!</definedName>
    <definedName name="Bezugsfeld">#REF!</definedName>
    <definedName name="Bia" localSheetId="6">#REF!</definedName>
    <definedName name="Bia">#REF!</definedName>
    <definedName name="BIENDONG" localSheetId="6">#REF!</definedName>
    <definedName name="BIENDONG">#REF!</definedName>
    <definedName name="BINHTHANH1" localSheetId="6">#REF!</definedName>
    <definedName name="BINHTHANH1">#REF!</definedName>
    <definedName name="BINHTHANH2" localSheetId="6">#REF!</definedName>
    <definedName name="BINHTHANH2">#REF!</definedName>
    <definedName name="blang" localSheetId="6">#REF!</definedName>
    <definedName name="blang">#REF!</definedName>
    <definedName name="BlankMacro1">#REF!</definedName>
    <definedName name="blcanbo" localSheetId="6">#REF!</definedName>
    <definedName name="blcanbo">#REF!</definedName>
    <definedName name="BLDG" localSheetId="6">#REF!</definedName>
    <definedName name="BLDG">#REF!</definedName>
    <definedName name="BLDGIMP" localSheetId="6">#REF!</definedName>
    <definedName name="BLDGIMP">#REF!</definedName>
    <definedName name="BLDGREV" localSheetId="6">#REF!</definedName>
    <definedName name="BLDGREV">#REF!</definedName>
    <definedName name="blhdong" localSheetId="6">#REF!</definedName>
    <definedName name="blhdong">#REF!</definedName>
    <definedName name="blkh" localSheetId="6">#REF!</definedName>
    <definedName name="blkh">#REF!</definedName>
    <definedName name="blkh1" localSheetId="6">#REF!</definedName>
    <definedName name="blkh1">#REF!</definedName>
    <definedName name="BLOCK1" localSheetId="6">#REF!</definedName>
    <definedName name="BLOCK1">#REF!</definedName>
    <definedName name="BLOCK2" localSheetId="6">#REF!</definedName>
    <definedName name="BLOCK2">#REF!</definedName>
    <definedName name="BLOCK3" localSheetId="6">#REF!</definedName>
    <definedName name="BLOCK3">#REF!</definedName>
    <definedName name="blong" localSheetId="6">#REF!</definedName>
    <definedName name="blong">#REF!</definedName>
    <definedName name="BLUONG" localSheetId="6">#REF!</definedName>
    <definedName name="BLUONG">#REF!</definedName>
    <definedName name="bm" localSheetId="6">#REF!</definedName>
    <definedName name="bm">#REF!</definedName>
    <definedName name="BMONG2" localSheetId="6">#REF!</definedName>
    <definedName name="BMONG2">#REF!</definedName>
    <definedName name="BMONG3" localSheetId="6">#REF!</definedName>
    <definedName name="BMONG3">#REF!</definedName>
    <definedName name="bn.1" localSheetId="6">#REF!</definedName>
    <definedName name="bn.1">#REF!</definedName>
    <definedName name="bn.2" localSheetId="6">#REF!</definedName>
    <definedName name="bn.2">#REF!</definedName>
    <definedName name="bnbnbn" localSheetId="6">#REF!</definedName>
    <definedName name="bnbnbn">#REF!</definedName>
    <definedName name="bo" localSheetId="6">#REF!</definedName>
    <definedName name="bo">#REF!</definedName>
    <definedName name="bocdo" localSheetId="6">#REF!</definedName>
    <definedName name="bocdo">#REF!</definedName>
    <definedName name="BOQ" localSheetId="6">#REF!</definedName>
    <definedName name="BOQ">#REF!</definedName>
    <definedName name="Botanical2" localSheetId="6">#REF!</definedName>
    <definedName name="Botanical2">#REF!</definedName>
    <definedName name="Botanical2.Jun" localSheetId="6">#REF!</definedName>
    <definedName name="Botanical2.Jun">#REF!</definedName>
    <definedName name="BOTRO_Q" localSheetId="6">#REF!</definedName>
    <definedName name="BOTRO_Q">#REF!</definedName>
    <definedName name="BOTRO_W" localSheetId="6">#REF!</definedName>
    <definedName name="BOTRO_W">#REF!</definedName>
    <definedName name="BQLDATBTA" localSheetId="6">#REF!</definedName>
    <definedName name="BQLDATBTA">#REF!</definedName>
    <definedName name="BQLDAXLT" localSheetId="6">#REF!</definedName>
    <definedName name="BQLDAXLT">#REF!</definedName>
    <definedName name="Brazil_Against" localSheetId="6">#REF!</definedName>
    <definedName name="Brazil_Against">#REF!</definedName>
    <definedName name="Brazil_Played" localSheetId="6">#REF!</definedName>
    <definedName name="Brazil_Played">#REF!</definedName>
    <definedName name="bson" localSheetId="6">#REF!</definedName>
    <definedName name="bson">#REF!</definedName>
    <definedName name="BT" localSheetId="6">#REF!</definedName>
    <definedName name="BT">#REF!</definedName>
    <definedName name="Btc" localSheetId="6">#REF!</definedName>
    <definedName name="Btc">#REF!</definedName>
    <definedName name="btchiuaxitm300" localSheetId="6">#REF!</definedName>
    <definedName name="btchiuaxitm300">#REF!</definedName>
    <definedName name="BTchiuaxm200" localSheetId="6">#REF!</definedName>
    <definedName name="BTchiuaxm200">#REF!</definedName>
    <definedName name="btcocM400" localSheetId="6">#REF!</definedName>
    <definedName name="btcocM400">#REF!</definedName>
    <definedName name="btds" localSheetId="6">#REF!</definedName>
    <definedName name="btds">#REF!</definedName>
    <definedName name="btham" localSheetId="6">#REF!</definedName>
    <definedName name="btham">#REF!</definedName>
    <definedName name="BTlotm100" localSheetId="6">#REF!</definedName>
    <definedName name="BTlotm100">#REF!</definedName>
    <definedName name="BTRAM" localSheetId="6">#REF!</definedName>
    <definedName name="BTRAM">#REF!</definedName>
    <definedName name="bttc" localSheetId="6">#REF!</definedName>
    <definedName name="bttc">#REF!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_long" localSheetId="6">#REF!</definedName>
    <definedName name="Bu_long">#REF!</definedName>
    <definedName name="buoc" localSheetId="6">#REF!</definedName>
    <definedName name="buoc">#REF!</definedName>
    <definedName name="BVCISUMMARY" localSheetId="6">#REF!</definedName>
    <definedName name="BVCISUMMARY">#REF!</definedName>
    <definedName name="BVT" localSheetId="6">#REF!</definedName>
    <definedName name="BVT">#REF!</definedName>
    <definedName name="C." localSheetId="6">#REF!</definedName>
    <definedName name="C.">#REF!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_" localSheetId="6">#REF!</definedName>
    <definedName name="C_">#REF!</definedName>
    <definedName name="c_1" localSheetId="6">#REF!</definedName>
    <definedName name="c_1">#REF!</definedName>
    <definedName name="c_2" localSheetId="6">#REF!</definedName>
    <definedName name="c_2">#REF!</definedName>
    <definedName name="C2.7" localSheetId="6">#REF!</definedName>
    <definedName name="C2.7">#REF!</definedName>
    <definedName name="C3.0" localSheetId="6">#REF!</definedName>
    <definedName name="C3.0">#REF!</definedName>
    <definedName name="C3.5" localSheetId="6">#REF!</definedName>
    <definedName name="C3.5">#REF!</definedName>
    <definedName name="C3.7" localSheetId="6">#REF!</definedName>
    <definedName name="C3.7">#REF!</definedName>
    <definedName name="C4.0" localSheetId="6">#REF!</definedName>
    <definedName name="C4.0">#REF!</definedName>
    <definedName name="Can_doi">#REF!</definedName>
    <definedName name="cao" localSheetId="6">#REF!</definedName>
    <definedName name="cao">#REF!</definedName>
    <definedName name="cap" localSheetId="6">#REF!</definedName>
    <definedName name="cap">#REF!</definedName>
    <definedName name="cap0.7" localSheetId="6">#REF!</definedName>
    <definedName name="cap0.7">#REF!</definedName>
    <definedName name="CAPDAT" localSheetId="6">#REF!</definedName>
    <definedName name="CAPDAT">#REF!</definedName>
    <definedName name="Case_Linkw_AT_211_Fdd" localSheetId="6">#REF!</definedName>
    <definedName name="Case_Linkw_AT_211_Fdd">#REF!</definedName>
    <definedName name="Case_Linkw_ATX" localSheetId="6">#REF!</definedName>
    <definedName name="Case_Linkw_ATX">#REF!</definedName>
    <definedName name="Case_Linkw_ATX_218_Fdd" localSheetId="6">#REF!</definedName>
    <definedName name="Case_Linkw_ATX_218_Fdd">#REF!</definedName>
    <definedName name="Cat" localSheetId="6">#REF!</definedName>
    <definedName name="Cat">#REF!</definedName>
    <definedName name="Category_All" localSheetId="6">#REF!</definedName>
    <definedName name="Category_All">#REF!</definedName>
    <definedName name="CATIN">#REF!</definedName>
    <definedName name="CATJYOU">#REF!</definedName>
    <definedName name="catmin" localSheetId="6">#REF!</definedName>
    <definedName name="catmin">#REF!</definedName>
    <definedName name="CATREC">#REF!</definedName>
    <definedName name="CATSYU">#REF!</definedName>
    <definedName name="catvang" localSheetId="6">#REF!</definedName>
    <definedName name="catvang">#REF!</definedName>
    <definedName name="CatVang_HamYen" localSheetId="6">#REF!</definedName>
    <definedName name="CatVang_HamYen">#REF!</definedName>
    <definedName name="CauQL1GD2" localSheetId="6">#REF!</definedName>
    <definedName name="CauQL1GD2">#REF!</definedName>
    <definedName name="CauQL1GD3" localSheetId="6">#REF!</definedName>
    <definedName name="CauQL1GD3">#REF!</definedName>
    <definedName name="Cb" localSheetId="6">#REF!</definedName>
    <definedName name="Cb">#REF!</definedName>
    <definedName name="CCNK" localSheetId="6">#REF!</definedName>
    <definedName name="CCNK">#REF!</definedName>
    <definedName name="CCS" localSheetId="6">#REF!</definedName>
    <definedName name="CCS">#REF!</definedName>
    <definedName name="CDAY" localSheetId="6">#REF!</definedName>
    <definedName name="CDAY">#REF!</definedName>
    <definedName name="CDCDZ22" localSheetId="6">#REF!</definedName>
    <definedName name="CDCDZ22">#REF!</definedName>
    <definedName name="CDD" localSheetId="6">#REF!</definedName>
    <definedName name="CDD">#REF!</definedName>
    <definedName name="CDDB" localSheetId="6">#REF!</definedName>
    <definedName name="CDDB">#REF!</definedName>
    <definedName name="CDDD" localSheetId="6">#REF!</definedName>
    <definedName name="CDDD">#REF!</definedName>
    <definedName name="CDDD1PHA" localSheetId="6">#REF!</definedName>
    <definedName name="CDDD1PHA">#REF!</definedName>
    <definedName name="CDDD3PHA" localSheetId="6">#REF!</definedName>
    <definedName name="CDDD3PHA">#REF!</definedName>
    <definedName name="CDDR_Acer40X_IDE" localSheetId="6">#REF!</definedName>
    <definedName name="CDDR_Acer40X_IDE">#REF!</definedName>
    <definedName name="CDDR_Acer48X_IDE" localSheetId="6">#REF!</definedName>
    <definedName name="CDDR_Acer48X_IDE">#REF!</definedName>
    <definedName name="CDDR_Acer50X_IDE" localSheetId="6">#REF!</definedName>
    <definedName name="CDDR_Acer50X_IDE">#REF!</definedName>
    <definedName name="CDDT" localSheetId="6">#REF!</definedName>
    <definedName name="CDDT">#REF!</definedName>
    <definedName name="CDEDZ04" localSheetId="6">#REF!</definedName>
    <definedName name="CDEDZ04">#REF!</definedName>
    <definedName name="CDEDZ22" localSheetId="6">#REF!</definedName>
    <definedName name="CDEDZ22">#REF!</definedName>
    <definedName name="CDgoi" localSheetId="6">#REF!</definedName>
    <definedName name="CDgoi">#REF!</definedName>
    <definedName name="CDMD" localSheetId="6">#REF!</definedName>
    <definedName name="CDMD">#REF!</definedName>
    <definedName name="cdn" localSheetId="6">#REF!</definedName>
    <definedName name="cdn">#REF!</definedName>
    <definedName name="Cdnum" localSheetId="6">#REF!</definedName>
    <definedName name="Cdnum">#REF!</definedName>
    <definedName name="Cdo_8bat" localSheetId="6">#REF!</definedName>
    <definedName name="Cdo_8bat">#REF!</definedName>
    <definedName name="Cdo_TK50" localSheetId="6">#REF!</definedName>
    <definedName name="Cdo_TK50">#REF!</definedName>
    <definedName name="cellhasformular">#REF!</definedName>
    <definedName name="cfk" localSheetId="6">#REF!</definedName>
    <definedName name="cfk">#REF!</definedName>
    <definedName name="cgionc" localSheetId="6">#REF!</definedName>
    <definedName name="cgionc">#REF!</definedName>
    <definedName name="cgiovl" localSheetId="6">#REF!</definedName>
    <definedName name="cgiovl">#REF!</definedName>
    <definedName name="CH" localSheetId="6">#REF!</definedName>
    <definedName name="CH">#REF!</definedName>
    <definedName name="chay1" localSheetId="6">#REF!</definedName>
    <definedName name="chay1">#REF!</definedName>
    <definedName name="chay10" localSheetId="6">#REF!</definedName>
    <definedName name="chay10">#REF!</definedName>
    <definedName name="chay2" localSheetId="6">#REF!</definedName>
    <definedName name="chay2">#REF!</definedName>
    <definedName name="chay3" localSheetId="6">#REF!</definedName>
    <definedName name="chay3">#REF!</definedName>
    <definedName name="chay4" localSheetId="6">#REF!</definedName>
    <definedName name="chay4">#REF!</definedName>
    <definedName name="chay5" localSheetId="6">#REF!</definedName>
    <definedName name="chay5">#REF!</definedName>
    <definedName name="chay6" localSheetId="6">#REF!</definedName>
    <definedName name="chay6">#REF!</definedName>
    <definedName name="chay7" localSheetId="6">#REF!</definedName>
    <definedName name="chay7">#REF!</definedName>
    <definedName name="chay8" localSheetId="6">#REF!</definedName>
    <definedName name="chay8">#REF!</definedName>
    <definedName name="chay9" localSheetId="6">#REF!</definedName>
    <definedName name="chay9">#REF!</definedName>
    <definedName name="chd" localSheetId="6">#REF!</definedName>
    <definedName name="chd">#REF!</definedName>
    <definedName name="CHENH_LECH_GIA_VLXD" localSheetId="6">#REF!</definedName>
    <definedName name="CHENH_LECH_GIA_VLXD">#REF!</definedName>
    <definedName name="Chenh_lÖch_vËt_liÖu_phÇn_DZ35kv" localSheetId="6">#REF!</definedName>
    <definedName name="Chenh_lÖch_vËt_liÖu_phÇn_DZ35kv">#REF!</definedName>
    <definedName name="chhtnc" localSheetId="6">#REF!</definedName>
    <definedName name="chhtnc">#REF!</definedName>
    <definedName name="chhtvl" localSheetId="6">#REF!</definedName>
    <definedName name="chhtvl">#REF!</definedName>
    <definedName name="Chi_phÝ_do_tiÕp_dÞa_DZ35KV_ca_phat_sinh" localSheetId="6">#REF!</definedName>
    <definedName name="Chi_phÝ_do_tiÕp_dÞa_DZ35KV_ca_phat_sinh">#REF!</definedName>
    <definedName name="Chi_phÝ_khao_sat_kü_thuËt__thiÕt_kÕ" localSheetId="6">#REF!</definedName>
    <definedName name="Chi_phÝ_khao_sat_kü_thuËt__thiÕt_kÕ">#REF!</definedName>
    <definedName name="Chi_phÝ_nghiÖm_thu_dãng_diÖn" localSheetId="6">#REF!</definedName>
    <definedName name="Chi_phÝ_nghiÖm_thu_dãng_diÖn">#REF!</definedName>
    <definedName name="Chi_phÝ_thÈm_tra_tæ_chøc_xay_dùng" localSheetId="6">#REF!</definedName>
    <definedName name="Chi_phÝ_thÈm_tra_tæ_chøc_xay_dùng">#REF!</definedName>
    <definedName name="Chi_tieát_phi" localSheetId="6">#REF!</definedName>
    <definedName name="Chi_tieát_phi">#REF!</definedName>
    <definedName name="CHI_TIET_THI_NGHIEM" localSheetId="6">#REF!</definedName>
    <definedName name="CHI_TIET_THI_NGHIEM">#REF!</definedName>
    <definedName name="Chi_tiÕT__kho_kÝn__kho_hë" localSheetId="6">#REF!</definedName>
    <definedName name="Chi_tiÕT__kho_kÝn__kho_hë">#REF!</definedName>
    <definedName name="Chi_tiÕt_phat_tuyÕn_kho_bai_thi_cong" localSheetId="6">#REF!</definedName>
    <definedName name="Chi_tiÕt_phat_tuyÕn_kho_bai_thi_cong">#REF!</definedName>
    <definedName name="Chi_tiÕt_vl_nc_mtc_DZ35" localSheetId="6">#REF!</definedName>
    <definedName name="Chi_tiÕt_vl_nc_mtc_DZ35">#REF!</definedName>
    <definedName name="Chi_tiÕt_vl_nc_mtc_phÇn_thÝ_nghiÖm" localSheetId="6">#REF!</definedName>
    <definedName name="Chi_tiÕt_vl_nc_mtc_phÇn_thÝ_nghiÖm">#REF!</definedName>
    <definedName name="Chi_tiÕt_XM_cat_da_sái_dot4" localSheetId="6">#REF!</definedName>
    <definedName name="Chi_tiÕt_XM_cat_da_sái_dot4">#REF!</definedName>
    <definedName name="Chieu_vui" localSheetId="6">#REF!</definedName>
    <definedName name="Chieu_vui">#REF!</definedName>
    <definedName name="CHITIET" localSheetId="6">#REF!</definedName>
    <definedName name="CHITIET">#REF!</definedName>
    <definedName name="chitietdz" localSheetId="6">#REF!</definedName>
    <definedName name="chitietdz">#REF!</definedName>
    <definedName name="chnc" localSheetId="6">#REF!</definedName>
    <definedName name="chnc">#REF!</definedName>
    <definedName name="CHSO4" localSheetId="6">#REF!</definedName>
    <definedName name="CHSO4">#REF!</definedName>
    <definedName name="Chu" localSheetId="6">#REF!</definedName>
    <definedName name="Chu">#REF!</definedName>
    <definedName name="chuong_phuluc_38" localSheetId="12">'61'!$A$1</definedName>
    <definedName name="chuong_phuluc_38_name" localSheetId="12">'61'!$A$2</definedName>
    <definedName name="chuong_phuluc_55" localSheetId="7">'55'!$A$1</definedName>
    <definedName name="chuong_phuluc_55_name" localSheetId="7">'55'!$A$2</definedName>
    <definedName name="chuyennhan" localSheetId="6">#REF!</definedName>
    <definedName name="chuyennhan">#REF!</definedName>
    <definedName name="chvl" localSheetId="6">#REF!</definedName>
    <definedName name="chvl">#REF!</definedName>
    <definedName name="citidd" localSheetId="6">#REF!</definedName>
    <definedName name="citidd">#REF!</definedName>
    <definedName name="City" localSheetId="6">#REF!</definedName>
    <definedName name="City">#REF!</definedName>
    <definedName name="CK" localSheetId="6">#REF!</definedName>
    <definedName name="CK">#REF!</definedName>
    <definedName name="cknc" localSheetId="6">#REF!</definedName>
    <definedName name="cknc">#REF!</definedName>
    <definedName name="ckvl" localSheetId="6">#REF!</definedName>
    <definedName name="ckvl">#REF!</definedName>
    <definedName name="CL" localSheetId="6">#REF!</definedName>
    <definedName name="CL">#REF!</definedName>
    <definedName name="CL_VC" localSheetId="6">#REF!</definedName>
    <definedName name="CL_VC">#REF!</definedName>
    <definedName name="Clech_o.4" localSheetId="6">#REF!</definedName>
    <definedName name="Clech_o.4">#REF!</definedName>
    <definedName name="CLTMP" localSheetId="6">#REF!</definedName>
    <definedName name="CLTMP">#REF!</definedName>
    <definedName name="CLVC35" localSheetId="6">#REF!</definedName>
    <definedName name="CLVC35">#REF!</definedName>
    <definedName name="clvcdd" localSheetId="6">#REF!</definedName>
    <definedName name="clvcdd">#REF!</definedName>
    <definedName name="CLVCTB" localSheetId="6">#REF!</definedName>
    <definedName name="CLVCTB">#REF!</definedName>
    <definedName name="clvctc" localSheetId="6">#REF!</definedName>
    <definedName name="clvctc">#REF!</definedName>
    <definedName name="CLVL" localSheetId="6">#REF!</definedName>
    <definedName name="CLVL">#REF!</definedName>
    <definedName name="CN_RC1" localSheetId="6">#REF!</definedName>
    <definedName name="CN_RC1">#REF!</definedName>
    <definedName name="CN_RC2" localSheetId="6">#REF!</definedName>
    <definedName name="CN_RC2">#REF!</definedName>
    <definedName name="CN_Rnha" localSheetId="6">#REF!</definedName>
    <definedName name="CN_Rnha">#REF!</definedName>
    <definedName name="CN_Rs" localSheetId="6">#REF!</definedName>
    <definedName name="CN_Rs">#REF!</definedName>
    <definedName name="Cneo_8bat" localSheetId="6">#REF!</definedName>
    <definedName name="Cneo_8bat">#REF!</definedName>
    <definedName name="Cneo_TK50" localSheetId="6">#REF!</definedName>
    <definedName name="Cneo_TK50">#REF!</definedName>
    <definedName name="Co" localSheetId="6">#REF!</definedName>
    <definedName name="Co">#REF!</definedName>
    <definedName name="COAT" localSheetId="6">#REF!</definedName>
    <definedName name="COAT">#REF!</definedName>
    <definedName name="coc20x20" localSheetId="6">#REF!</definedName>
    <definedName name="coc20x20">#REF!</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C" localSheetId="6">#REF!</definedName>
    <definedName name="CODC">#REF!</definedName>
    <definedName name="Code" localSheetId="6">#REF!</definedName>
    <definedName name="Code">#REF!</definedName>
    <definedName name="Cöï_ly_vaän_chuyeãn" localSheetId="6">#REF!</definedName>
    <definedName name="Cöï_ly_vaän_chuyeãn">#REF!</definedName>
    <definedName name="CÖÏ_LY_VAÄN_CHUYEÅN" localSheetId="6">#REF!</definedName>
    <definedName name="CÖÏ_LY_VAÄN_CHUYEÅN">#REF!</definedName>
    <definedName name="coket" localSheetId="6">#REF!</definedName>
    <definedName name="coket">#REF!</definedName>
    <definedName name="COMMON" localSheetId="6">#REF!</definedName>
    <definedName name="COMMON">#REF!</definedName>
    <definedName name="comong" localSheetId="6">#REF!</definedName>
    <definedName name="comong">#REF!</definedName>
    <definedName name="COMP" localSheetId="6">#REF!</definedName>
    <definedName name="COMP">#REF!</definedName>
    <definedName name="Company" localSheetId="6">#REF!</definedName>
    <definedName name="Company">#REF!</definedName>
    <definedName name="CON_EQP_COS" localSheetId="6">#REF!</definedName>
    <definedName name="CON_EQP_COS">#REF!</definedName>
    <definedName name="CON_EQP_COST" localSheetId="6">#REF!</definedName>
    <definedName name="CON_EQP_COST">#REF!</definedName>
    <definedName name="Concrete" localSheetId="6">#REF!</definedName>
    <definedName name="Concrete">#REF!</definedName>
    <definedName name="cong_bq" localSheetId="6">#REF!</definedName>
    <definedName name="cong_bq">#REF!</definedName>
    <definedName name="cong_bv" localSheetId="6">#REF!</definedName>
    <definedName name="cong_bv">#REF!</definedName>
    <definedName name="cong_ck" localSheetId="6">#REF!</definedName>
    <definedName name="cong_ck">#REF!</definedName>
    <definedName name="cong_d1" localSheetId="6">#REF!</definedName>
    <definedName name="cong_d1">#REF!</definedName>
    <definedName name="cong_d2" localSheetId="6">#REF!</definedName>
    <definedName name="cong_d2">#REF!</definedName>
    <definedName name="cong_d3" localSheetId="6">#REF!</definedName>
    <definedName name="cong_d3">#REF!</definedName>
    <definedName name="cong_dl" localSheetId="6">#REF!</definedName>
    <definedName name="cong_dl">#REF!</definedName>
    <definedName name="Cong_HM_DTCT" localSheetId="6">#REF!</definedName>
    <definedName name="Cong_HM_DTCT">#REF!</definedName>
    <definedName name="cong_kcs" localSheetId="6">#REF!</definedName>
    <definedName name="cong_kcs">#REF!</definedName>
    <definedName name="Cong_M_DTCT" localSheetId="6">#REF!</definedName>
    <definedName name="Cong_M_DTCT">#REF!</definedName>
    <definedName name="cong_nb" localSheetId="6">#REF!</definedName>
    <definedName name="cong_nb">#REF!</definedName>
    <definedName name="Cong_NC_DTCT" localSheetId="6">#REF!</definedName>
    <definedName name="Cong_NC_DTCT">#REF!</definedName>
    <definedName name="cong_ngio" localSheetId="6">#REF!</definedName>
    <definedName name="cong_ngio">#REF!</definedName>
    <definedName name="cong_nv" localSheetId="6">#REF!</definedName>
    <definedName name="cong_nv">#REF!</definedName>
    <definedName name="cong_t3" localSheetId="6">#REF!</definedName>
    <definedName name="cong_t3">#REF!</definedName>
    <definedName name="cong_t4" localSheetId="6">#REF!</definedName>
    <definedName name="cong_t4">#REF!</definedName>
    <definedName name="cong_t5" localSheetId="6">#REF!</definedName>
    <definedName name="cong_t5">#REF!</definedName>
    <definedName name="cong_t6" localSheetId="6">#REF!</definedName>
    <definedName name="cong_t6">#REF!</definedName>
    <definedName name="Cong_tac_dao_dat" localSheetId="6">#REF!</definedName>
    <definedName name="Cong_tac_dao_dat">#REF!</definedName>
    <definedName name="Cong_tac_do_be_tong" localSheetId="6">#REF!</definedName>
    <definedName name="Cong_tac_do_be_tong">#REF!</definedName>
    <definedName name="Cong_tac_dung_cot_BTLT_thu_cong" localSheetId="6">#REF!</definedName>
    <definedName name="Cong_tac_dung_cot_BTLT_thu_cong">#REF!</definedName>
    <definedName name="Cong_tac_gia_cong_cot_thep" localSheetId="6">#REF!</definedName>
    <definedName name="Cong_tac_gia_cong_cot_thep">#REF!</definedName>
    <definedName name="Cong_tac_lam_gian_giao_vuot_DZTT" localSheetId="6">#REF!</definedName>
    <definedName name="Cong_tac_lam_gian_giao_vuot_DZTT">#REF!</definedName>
    <definedName name="Cong_tac_lap_dat_mong_tiepdia" localSheetId="6">#REF!</definedName>
    <definedName name="Cong_tac_lap_dat_mong_tiepdia">#REF!</definedName>
    <definedName name="Cong_tac_lap_dat_xa_thep" localSheetId="6">#REF!</definedName>
    <definedName name="Cong_tac_lap_dat_xa_thep">#REF!</definedName>
    <definedName name="Cong_tac_rai_cang_day_lay_do_vong" localSheetId="6">#REF!</definedName>
    <definedName name="Cong_tac_rai_cang_day_lay_do_vong">#REF!</definedName>
    <definedName name="Cong_tac_van_chuyen_thu_cong" localSheetId="6">#REF!</definedName>
    <definedName name="Cong_tac_van_chuyen_thu_cong">#REF!</definedName>
    <definedName name="cong_tc" localSheetId="6">#REF!</definedName>
    <definedName name="cong_tc">#REF!</definedName>
    <definedName name="cong_tm" localSheetId="6">#REF!</definedName>
    <definedName name="cong_tm">#REF!</definedName>
    <definedName name="Cong_VL_DTCT" localSheetId="6">#REF!</definedName>
    <definedName name="Cong_VL_DTCT">#REF!</definedName>
    <definedName name="cong_vs" localSheetId="6">#REF!</definedName>
    <definedName name="cong_vs">#REF!</definedName>
    <definedName name="cong_xh" localSheetId="6">#REF!</definedName>
    <definedName name="cong_xh">#REF!</definedName>
    <definedName name="cong1x15" localSheetId="6">#REF!</definedName>
    <definedName name="cong1x15">#REF!</definedName>
    <definedName name="congbengam" localSheetId="6">#REF!</definedName>
    <definedName name="congbengam">#REF!</definedName>
    <definedName name="congbenuoc" localSheetId="6">#REF!</definedName>
    <definedName name="congbenuoc">#REF!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aHieu" localSheetId="6">#REF!</definedName>
    <definedName name="CongMaHieu">#REF!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nhat" localSheetId="6">#REF!</definedName>
    <definedName name="congnhat">#REF!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ngVattu" localSheetId="6">#REF!</definedName>
    <definedName name="CongVattu">#REF!</definedName>
    <definedName name="CONST_EQ" localSheetId="6">#REF!</definedName>
    <definedName name="CONST_EQ">#REF!</definedName>
    <definedName name="continue1" localSheetId="6">#REF!</definedName>
    <definedName name="continue1">#REF!</definedName>
    <definedName name="Costa_Against" localSheetId="6">#REF!</definedName>
    <definedName name="Costa_Against">#REF!</definedName>
    <definedName name="Costa_Played" localSheetId="6">#REF!</definedName>
    <definedName name="Costa_Played">#REF!</definedName>
    <definedName name="COT_HA" localSheetId="6">#REF!</definedName>
    <definedName name="COT_HA">#REF!</definedName>
    <definedName name="COT_TA" localSheetId="6">#REF!</definedName>
    <definedName name="COT_TA">#REF!</definedName>
    <definedName name="COT10DZ22" localSheetId="6">#REF!</definedName>
    <definedName name="COT10DZ22">#REF!</definedName>
    <definedName name="COT12DZ22" localSheetId="6">#REF!</definedName>
    <definedName name="COT12DZ22">#REF!</definedName>
    <definedName name="COT14DZ22" localSheetId="6">#REF!</definedName>
    <definedName name="COT14DZ22">#REF!</definedName>
    <definedName name="COT20DZ22" localSheetId="6">#REF!</definedName>
    <definedName name="COT20DZ22">#REF!</definedName>
    <definedName name="COT8DZ04" localSheetId="6">#REF!</definedName>
    <definedName name="COT8DZ04">#REF!</definedName>
    <definedName name="cotma" localSheetId="6">#REF!</definedName>
    <definedName name="cotma">#REF!</definedName>
    <definedName name="COTPYLONEDZ04" localSheetId="6">#REF!</definedName>
    <definedName name="COTPYLONEDZ04">#REF!</definedName>
    <definedName name="COTTHEP10DZ22" localSheetId="6">#REF!</definedName>
    <definedName name="COTTHEP10DZ22">#REF!</definedName>
    <definedName name="COTTHEP12DZ22" localSheetId="6">#REF!</definedName>
    <definedName name="COTTHEP12DZ22">#REF!</definedName>
    <definedName name="COTTHEP9DZ22" localSheetId="6">#REF!</definedName>
    <definedName name="COTTHEP9DZ22">#REF!</definedName>
    <definedName name="cottron" localSheetId="6">#REF!</definedName>
    <definedName name="cottron">#REF!</definedName>
    <definedName name="cotvuong" localSheetId="6">#REF!</definedName>
    <definedName name="cotvuong">#REF!</definedName>
    <definedName name="COTVUONGDZ04" localSheetId="6">#REF!</definedName>
    <definedName name="COTVUONGDZ04">#REF!</definedName>
    <definedName name="Country" localSheetId="6">#REF!</definedName>
    <definedName name="Country">#REF!</definedName>
    <definedName name="COVER" localSheetId="6">#REF!</definedName>
    <definedName name="COVER">#REF!</definedName>
    <definedName name="CPC" localSheetId="6">#REF!</definedName>
    <definedName name="CPC">#REF!</definedName>
    <definedName name="cpdd1" localSheetId="6">#REF!</definedName>
    <definedName name="cpdd1">#REF!</definedName>
    <definedName name="CPK" localSheetId="6">#REF!</definedName>
    <definedName name="CPK">#REF!</definedName>
    <definedName name="CPKDP" localSheetId="6">#REF!</definedName>
    <definedName name="CPKDP">#REF!</definedName>
    <definedName name="CPKTW" localSheetId="6">#REF!</definedName>
    <definedName name="CPKTW">#REF!</definedName>
    <definedName name="CPLT" localSheetId="6">#REF!</definedName>
    <definedName name="CPLT">#REF!</definedName>
    <definedName name="cpqlct" localSheetId="6">#REF!</definedName>
    <definedName name="cpqlct">#REF!</definedName>
    <definedName name="CPQLDA" localSheetId="6">#REF!</definedName>
    <definedName name="CPQLDA">#REF!</definedName>
    <definedName name="CPT" localSheetId="6">#REF!</definedName>
    <definedName name="CPT">#REF!</definedName>
    <definedName name="cptkdp" localSheetId="6">#REF!</definedName>
    <definedName name="cptkdp">#REF!</definedName>
    <definedName name="CPU_AMD_K6II_550" localSheetId="6">#REF!</definedName>
    <definedName name="CPU_AMD_K6II_550">#REF!</definedName>
    <definedName name="CPU_Intel_P4_1.7_256K_256RIMM" localSheetId="6">#REF!</definedName>
    <definedName name="CPU_Intel_P4_1.7_256K_256RIMM">#REF!</definedName>
    <definedName name="CPU_Intel_PIII500E_256Kdie_Copp" localSheetId="6">#REF!</definedName>
    <definedName name="CPU_Intel_PIII500E_256Kdie_Copp">#REF!</definedName>
    <definedName name="CPU_Intel_PIII550E_256Kdie_Copp" localSheetId="6">#REF!</definedName>
    <definedName name="CPU_Intel_PIII550E_256Kdie_Copp">#REF!</definedName>
    <definedName name="CPVC100" localSheetId="6">#REF!</definedName>
    <definedName name="CPVC100">#REF!</definedName>
    <definedName name="CPVC35" localSheetId="6">#REF!</definedName>
    <definedName name="CPVC35">#REF!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oatia_Against" localSheetId="6">#REF!</definedName>
    <definedName name="Croatia_Against">#REF!</definedName>
    <definedName name="Croatia_Played" localSheetId="6">#REF!</definedName>
    <definedName name="Croatia_Played">#REF!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 localSheetId="6">#REF!</definedName>
    <definedName name="ct">#REF!</definedName>
    <definedName name="ctdg" localSheetId="6">#REF!</definedName>
    <definedName name="ctdg">#REF!</definedName>
    <definedName name="ctdn9697" localSheetId="6">#REF!</definedName>
    <definedName name="ctdn9697">#REF!</definedName>
    <definedName name="CTHA" localSheetId="6">#REF!</definedName>
    <definedName name="CTHA">#REF!</definedName>
    <definedName name="cti3x15" localSheetId="6">#REF!</definedName>
    <definedName name="cti3x15">#REF!</definedName>
    <definedName name="ctiep" localSheetId="6">#REF!</definedName>
    <definedName name="ctiep">#REF!</definedName>
    <definedName name="CTIET" localSheetId="6">#REF!</definedName>
    <definedName name="CTIET">#REF!</definedName>
    <definedName name="ctietxd" localSheetId="6">#REF!</definedName>
    <definedName name="ctietxd">#REF!</definedName>
    <definedName name="ctl" localSheetId="6">#REF!</definedName>
    <definedName name="ctl">#REF!</definedName>
    <definedName name="ctmai" localSheetId="6">#REF!</definedName>
    <definedName name="ctmai">#REF!</definedName>
    <definedName name="cto" localSheetId="6">#REF!</definedName>
    <definedName name="cto">#REF!</definedName>
    <definedName name="ctong" localSheetId="6">#REF!</definedName>
    <definedName name="ctong">#REF!</definedName>
    <definedName name="CTÖØ" localSheetId="6">#REF!</definedName>
    <definedName name="CTÖØ">#REF!</definedName>
    <definedName name="CTRAM" localSheetId="6">#REF!</definedName>
    <definedName name="CTRAM">#REF!</definedName>
    <definedName name="ctre" localSheetId="6">#REF!</definedName>
    <definedName name="ctre">#REF!</definedName>
    <definedName name="CTT" localSheetId="6">#REF!</definedName>
    <definedName name="CTT">#REF!</definedName>
    <definedName name="CTV" localSheetId="6">#REF!</definedName>
    <definedName name="CTV">#REF!</definedName>
    <definedName name="ctxd" localSheetId="6">#REF!</definedName>
    <definedName name="ctxd">#REF!</definedName>
    <definedName name="Cty_TNHH_HYDRO_AGRI" localSheetId="6">#REF!</definedName>
    <definedName name="Cty_TNHH_HYDRO_AGRI">#REF!</definedName>
    <definedName name="CTY_VTKTNN_CAÀN_THÔ" localSheetId="6">#REF!</definedName>
    <definedName name="CTY_VTKTNN_CAÀN_THÔ">#REF!</definedName>
    <definedName name="cu" localSheetId="6">#REF!</definedName>
    <definedName name="cu">#REF!</definedName>
    <definedName name="CU_LY_VAN_CHUYEN_GIA_QUYEN" localSheetId="6">#REF!</definedName>
    <definedName name="CU_LY_VAN_CHUYEN_GIA_QUYEN">#REF!</definedName>
    <definedName name="Cù_ly_vËn_chuyÓn_thñ_cong" localSheetId="6">#REF!</definedName>
    <definedName name="Cù_ly_vËn_chuyÓn_thñ_cong">#REF!</definedName>
    <definedName name="CUCHI" localSheetId="6">#REF!</definedName>
    <definedName name="CUCHI">#REF!</definedName>
    <definedName name="Culy" localSheetId="6">#REF!</definedName>
    <definedName name="Culy">#REF!</definedName>
    <definedName name="culy1" localSheetId="6">#REF!</definedName>
    <definedName name="culy1">#REF!</definedName>
    <definedName name="culy2" localSheetId="6">#REF!</definedName>
    <definedName name="culy2">#REF!</definedName>
    <definedName name="culy3" localSheetId="6">#REF!</definedName>
    <definedName name="culy3">#REF!</definedName>
    <definedName name="culy4" localSheetId="6">#REF!</definedName>
    <definedName name="culy4">#REF!</definedName>
    <definedName name="culy5" localSheetId="6">#REF!</definedName>
    <definedName name="culy5">#REF!</definedName>
    <definedName name="CUOC2963" localSheetId="6">#REF!</definedName>
    <definedName name="CUOC2963">#REF!</definedName>
    <definedName name="CURRENCY" localSheetId="6">#REF!</definedName>
    <definedName name="CURRENCY">#REF!</definedName>
    <definedName name="current" localSheetId="6">#REF!</definedName>
    <definedName name="current">#REF!</definedName>
    <definedName name="cx" localSheetId="6">#REF!</definedName>
    <definedName name="cx">#REF!</definedName>
    <definedName name="cxhtnc" localSheetId="6">#REF!</definedName>
    <definedName name="cxhtnc">#REF!</definedName>
    <definedName name="cxhtvl" localSheetId="6">#REF!</definedName>
    <definedName name="cxhtvl">#REF!</definedName>
    <definedName name="cxnc" localSheetId="6">#REF!</definedName>
    <definedName name="cxnc">#REF!</definedName>
    <definedName name="cxvl" localSheetId="6">#REF!</definedName>
    <definedName name="cxvl">#REF!</definedName>
    <definedName name="cxxnc" localSheetId="6">#REF!</definedName>
    <definedName name="cxxnc">#REF!</definedName>
    <definedName name="cxxvl" localSheetId="6">#REF!</definedName>
    <definedName name="cxxvl">#REF!</definedName>
    <definedName name="Czech_Against" localSheetId="6">#REF!</definedName>
    <definedName name="Czech_Against">#REF!</definedName>
    <definedName name="Czech_Played" localSheetId="6">#REF!</definedName>
    <definedName name="Czech_Played">#REF!</definedName>
    <definedName name="d" localSheetId="6">#REF!</definedName>
    <definedName name="d">#REF!</definedName>
    <definedName name="d.d" localSheetId="6">#REF!</definedName>
    <definedName name="d.d">#REF!</definedName>
    <definedName name="d.d1" localSheetId="6">#REF!</definedName>
    <definedName name="d.d1">#REF!</definedName>
    <definedName name="d.d2" localSheetId="6">#REF!</definedName>
    <definedName name="d.d2">#REF!</definedName>
    <definedName name="d_" localSheetId="6">#REF!</definedName>
    <definedName name="d_">#REF!</definedName>
    <definedName name="d_1" localSheetId="6">#REF!</definedName>
    <definedName name="d_1">#REF!</definedName>
    <definedName name="d_2" localSheetId="6">#REF!</definedName>
    <definedName name="d_2">#REF!</definedName>
    <definedName name="d_3" localSheetId="6">#REF!</definedName>
    <definedName name="d_3">#REF!</definedName>
    <definedName name="d_4" localSheetId="6">#REF!</definedName>
    <definedName name="d_4">#REF!</definedName>
    <definedName name="D_7101A_B" localSheetId="6">#REF!</definedName>
    <definedName name="D_7101A_B">#REF!</definedName>
    <definedName name="d1_" localSheetId="6">#REF!</definedName>
    <definedName name="d1_">#REF!</definedName>
    <definedName name="D1x49" localSheetId="6">#REF!</definedName>
    <definedName name="D1x49">#REF!</definedName>
    <definedName name="D1x49x49" localSheetId="6">#REF!</definedName>
    <definedName name="D1x49x49">#REF!</definedName>
    <definedName name="d2_" localSheetId="6">#REF!</definedName>
    <definedName name="d2_">#REF!</definedName>
    <definedName name="d24nc" localSheetId="6">#REF!</definedName>
    <definedName name="d24nc">#REF!</definedName>
    <definedName name="d24vl" localSheetId="6">#REF!</definedName>
    <definedName name="d24vl">#REF!</definedName>
    <definedName name="d3_" localSheetId="6">#REF!</definedName>
    <definedName name="d3_">#REF!</definedName>
    <definedName name="d4_" localSheetId="6">#REF!</definedName>
    <definedName name="d4_">#REF!</definedName>
    <definedName name="d5_" localSheetId="6">#REF!</definedName>
    <definedName name="d5_">#REF!</definedName>
    <definedName name="DA" localSheetId="6">#REF!</definedName>
    <definedName name="DA">#REF!</definedName>
    <definedName name="dactinh" localSheetId="6">#REF!</definedName>
    <definedName name="dactinh">#REF!</definedName>
    <definedName name="dadas" localSheetId="6">#REF!</definedName>
    <definedName name="dadas">#REF!</definedName>
    <definedName name="Dalan" localSheetId="6">#REF!</definedName>
    <definedName name="Dalan">#REF!</definedName>
    <definedName name="DALANPASTE" localSheetId="6">#REF!</definedName>
    <definedName name="DALANPASTE">#REF!</definedName>
    <definedName name="dam" localSheetId="6">#REF!</definedName>
    <definedName name="dam">#REF!</definedName>
    <definedName name="danducsan" localSheetId="6">#REF!</definedName>
    <definedName name="danducsan">#REF!</definedName>
    <definedName name="dat" localSheetId="6">#REF!</definedName>
    <definedName name="dat">#REF!</definedName>
    <definedName name="data" localSheetId="6">#REF!</definedName>
    <definedName name="data">#REF!</definedName>
    <definedName name="DATA_DATA2_List" localSheetId="6">#REF!</definedName>
    <definedName name="DATA_DATA2_List">#REF!</definedName>
    <definedName name="DATA_Q" localSheetId="6">#REF!</definedName>
    <definedName name="DATA_Q">#REF!</definedName>
    <definedName name="DATA_QZ" localSheetId="6">#REF!</definedName>
    <definedName name="DATA_QZ">#REF!</definedName>
    <definedName name="DATA_W" localSheetId="6">#REF!</definedName>
    <definedName name="DATA_W">#REF!</definedName>
    <definedName name="DATA_WQ" localSheetId="6">#REF!</definedName>
    <definedName name="DATA_WQ">#REF!</definedName>
    <definedName name="DATA_X" localSheetId="6">#REF!</definedName>
    <definedName name="DATA_X">#REF!</definedName>
    <definedName name="DATA_X2" localSheetId="6">#REF!</definedName>
    <definedName name="DATA_X2">#REF!</definedName>
    <definedName name="DATA_Xn" localSheetId="6">#REF!</definedName>
    <definedName name="DATA_Xn">#REF!</definedName>
    <definedName name="data1" localSheetId="6">#REF!</definedName>
    <definedName name="data1">#REF!</definedName>
    <definedName name="Data11" localSheetId="6">#REF!</definedName>
    <definedName name="Data11">#REF!</definedName>
    <definedName name="data2" localSheetId="6">#REF!</definedName>
    <definedName name="data2">#REF!</definedName>
    <definedName name="data3" localSheetId="6">#REF!</definedName>
    <definedName name="data3">#REF!</definedName>
    <definedName name="Data41" localSheetId="6">#REF!</definedName>
    <definedName name="Data41">#REF!</definedName>
    <definedName name="datak" localSheetId="6">#REF!</definedName>
    <definedName name="datak">#REF!</definedName>
    <definedName name="datal" localSheetId="6">#REF!</definedName>
    <definedName name="datal">#REF!</definedName>
    <definedName name="DATALH" localSheetId="6">#REF!</definedName>
    <definedName name="DATALH">#REF!</definedName>
    <definedName name="DATAn" localSheetId="6">#REF!</definedName>
    <definedName name="DATAn">#REF!</definedName>
    <definedName name="DATATKDT" localSheetId="6">#REF!</definedName>
    <definedName name="DATATKDT">#REF!</definedName>
    <definedName name="DATATT" localSheetId="6">#REF!</definedName>
    <definedName name="DATATT">#REF!</definedName>
    <definedName name="DATDAO" localSheetId="6">#REF!</definedName>
    <definedName name="DATDAO">#REF!</definedName>
    <definedName name="day" localSheetId="6">#REF!</definedName>
    <definedName name="day">#REF!</definedName>
    <definedName name="DAYSU" localSheetId="6">#REF!</definedName>
    <definedName name="DAYSU">#REF!</definedName>
    <definedName name="DCAÂe">#REF!</definedName>
    <definedName name="dche" localSheetId="6">#REF!</definedName>
    <definedName name="dche">#REF!</definedName>
    <definedName name="DD" localSheetId="6">#REF!</definedName>
    <definedName name="DD">#REF!</definedName>
    <definedName name="dd3pctnc" localSheetId="6">#REF!</definedName>
    <definedName name="dd3pctnc">#REF!</definedName>
    <definedName name="dd3pctvl" localSheetId="6">#REF!</definedName>
    <definedName name="dd3pctvl">#REF!</definedName>
    <definedName name="dd3plmvl" localSheetId="6">#REF!</definedName>
    <definedName name="dd3plmvl">#REF!</definedName>
    <definedName name="dd3pnc" localSheetId="6">#REF!</definedName>
    <definedName name="dd3pnc">#REF!</definedName>
    <definedName name="dd3pvl" localSheetId="6">#REF!</definedName>
    <definedName name="dd3pvl">#REF!</definedName>
    <definedName name="ddao" localSheetId="6">#REF!</definedName>
    <definedName name="ddao">#REF!</definedName>
    <definedName name="DDBH" localSheetId="6">#REF!</definedName>
    <definedName name="DDBH">#REF!</definedName>
    <definedName name="dden" localSheetId="6">#REF!</definedName>
    <definedName name="dden">#REF!</definedName>
    <definedName name="ddhtnc" localSheetId="6">#REF!</definedName>
    <definedName name="ddhtnc">#REF!</definedName>
    <definedName name="ddhtvl" localSheetId="6">#REF!</definedName>
    <definedName name="ddhtvl">#REF!</definedName>
    <definedName name="ddt2nc" localSheetId="6">#REF!</definedName>
    <definedName name="ddt2nc">#REF!</definedName>
    <definedName name="ddt2vl" localSheetId="6">#REF!</definedName>
    <definedName name="ddt2vl">#REF!</definedName>
    <definedName name="ddtd3pnc" localSheetId="6">#REF!</definedName>
    <definedName name="ddtd3pnc">#REF!</definedName>
    <definedName name="ddtt1pnc" localSheetId="6">#REF!</definedName>
    <definedName name="ddtt1pnc">#REF!</definedName>
    <definedName name="ddtt1pvl" localSheetId="6">#REF!</definedName>
    <definedName name="ddtt1pvl">#REF!</definedName>
    <definedName name="ddtt3pnc" localSheetId="6">#REF!</definedName>
    <definedName name="ddtt3pnc">#REF!</definedName>
    <definedName name="ddtt3pvl" localSheetId="6">#REF!</definedName>
    <definedName name="ddtt3pvl">#REF!</definedName>
    <definedName name="DEMI1">#REF!</definedName>
    <definedName name="DEMI2">#REF!</definedName>
    <definedName name="den_bu" localSheetId="6">#REF!</definedName>
    <definedName name="den_bu">#REF!</definedName>
    <definedName name="det" localSheetId="6">#REF!</definedName>
    <definedName name="det">#REF!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 localSheetId="6">#REF!</definedName>
    <definedName name="df">#REF!</definedName>
    <definedName name="dg" localSheetId="6">#REF!</definedName>
    <definedName name="dg">#REF!</definedName>
    <definedName name="dg_66" localSheetId="6">#REF!</definedName>
    <definedName name="dg_66">#REF!</definedName>
    <definedName name="dg_67" localSheetId="6">#REF!</definedName>
    <definedName name="dg_67">#REF!</definedName>
    <definedName name="dgbdII" localSheetId="6">#REF!</definedName>
    <definedName name="dgbdII">#REF!</definedName>
    <definedName name="DGCT" localSheetId="6">#REF!</definedName>
    <definedName name="DGCT">#REF!</definedName>
    <definedName name="DGCTI592" localSheetId="6">#REF!</definedName>
    <definedName name="DGCTI592">#REF!</definedName>
    <definedName name="dghp" localSheetId="6">#REF!</definedName>
    <definedName name="dghp">#REF!</definedName>
    <definedName name="dgnc" localSheetId="6">#REF!</definedName>
    <definedName name="dgnc">#REF!</definedName>
    <definedName name="dgqndn" localSheetId="6">#REF!</definedName>
    <definedName name="dgqndn">#REF!</definedName>
    <definedName name="DGT" localSheetId="6">#REF!</definedName>
    <definedName name="DGT">#REF!</definedName>
    <definedName name="DGTB" localSheetId="6">#REF!</definedName>
    <definedName name="DGTB">#REF!</definedName>
    <definedName name="DGTH" localSheetId="6">#REF!</definedName>
    <definedName name="DGTH">#REF!</definedName>
    <definedName name="dgthss3" localSheetId="6">#REF!</definedName>
    <definedName name="dgthss3">#REF!</definedName>
    <definedName name="DGTV" localSheetId="6">#REF!</definedName>
    <definedName name="DGTV">#REF!</definedName>
    <definedName name="dgvl" localSheetId="6">#REF!</definedName>
    <definedName name="dgvl">#REF!</definedName>
    <definedName name="Dhang" localSheetId="6">#REF!</definedName>
    <definedName name="Dhang">#REF!</definedName>
    <definedName name="DI_CHUYEN_BO_MAY_THI_CONG" localSheetId="6">#REF!</definedName>
    <definedName name="DI_CHUYEN_BO_MAY_THI_CONG">#REF!</definedName>
    <definedName name="Di_chuyÓn_bé_may_thi_cong" localSheetId="6">#REF!</definedName>
    <definedName name="Di_chuyÓn_bé_may_thi_cong">#REF!</definedName>
    <definedName name="DICH11" localSheetId="6">#REF!</definedName>
    <definedName name="DICH11">#REF!</definedName>
    <definedName name="dich22" localSheetId="6">#REF!</definedName>
    <definedName name="dich22">#REF!</definedName>
    <definedName name="dien" localSheetId="6">#REF!</definedName>
    <definedName name="dien">#REF!</definedName>
    <definedName name="dientichck" localSheetId="6">#REF!</definedName>
    <definedName name="dientichck">#REF!</definedName>
    <definedName name="DIMM_64MB_ECC_PC133" localSheetId="6">#REF!</definedName>
    <definedName name="DIMM_64MB_ECC_PC133">#REF!</definedName>
    <definedName name="Dinh_muc_1_m3_beton_m200" localSheetId="6">#REF!</definedName>
    <definedName name="Dinh_muc_1_m3_beton_m200">#REF!</definedName>
    <definedName name="Discount" localSheetId="6">#REF!</definedName>
    <definedName name="Discount">#REF!</definedName>
    <definedName name="display_area_2" localSheetId="6">#REF!</definedName>
    <definedName name="display_area_2">#REF!</definedName>
    <definedName name="dk" localSheetId="6">#REF!</definedName>
    <definedName name="dk">#REF!</definedName>
    <definedName name="DKTHUE01" localSheetId="6">#REF!</definedName>
    <definedName name="DKTHUE01">#REF!</definedName>
    <definedName name="DKTHUE01B" localSheetId="6">#REF!</definedName>
    <definedName name="DKTHUE01B">#REF!</definedName>
    <definedName name="DKTHUE02" localSheetId="6">#REF!</definedName>
    <definedName name="DKTHUE02">#REF!</definedName>
    <definedName name="DKTHUE03" localSheetId="6">#REF!</definedName>
    <definedName name="DKTHUE03">#REF!</definedName>
    <definedName name="DKTHUE04" localSheetId="6">#REF!</definedName>
    <definedName name="DKTHUE04">#REF!</definedName>
    <definedName name="DKTHUE05" localSheetId="6">#REF!</definedName>
    <definedName name="DKTHUE05">#REF!</definedName>
    <definedName name="DKTHUE06" localSheetId="6">#REF!</definedName>
    <definedName name="DKTHUE06">#REF!</definedName>
    <definedName name="DKTHUE07" localSheetId="6">#REF!</definedName>
    <definedName name="DKTHUE07">#REF!</definedName>
    <definedName name="DKTHUE08" localSheetId="6">#REF!</definedName>
    <definedName name="DKTHUE08">#REF!</definedName>
    <definedName name="DKTHUE091" localSheetId="6">#REF!</definedName>
    <definedName name="DKTHUE091">#REF!</definedName>
    <definedName name="DKTHUE092" localSheetId="6">#REF!</definedName>
    <definedName name="DKTHUE092">#REF!</definedName>
    <definedName name="DKTHUE093" localSheetId="6">#REF!</definedName>
    <definedName name="DKTHUE093">#REF!</definedName>
    <definedName name="DKTHUE10" localSheetId="6">#REF!</definedName>
    <definedName name="DKTHUE10">#REF!</definedName>
    <definedName name="DKTHUE11" localSheetId="6">#REF!</definedName>
    <definedName name="DKTHUE11">#REF!</definedName>
    <definedName name="DKTHUE12" localSheetId="6">#REF!</definedName>
    <definedName name="DKTHUE12">#REF!</definedName>
    <definedName name="DKTHUE13" localSheetId="6">#REF!</definedName>
    <definedName name="DKTHUE13">#REF!</definedName>
    <definedName name="DKTHUE14" localSheetId="6">#REF!</definedName>
    <definedName name="DKTHUE14">#REF!</definedName>
    <definedName name="DL" localSheetId="6">#REF!</definedName>
    <definedName name="DL">#REF!</definedName>
    <definedName name="DL15HT" localSheetId="6">#REF!</definedName>
    <definedName name="DL15HT">#REF!</definedName>
    <definedName name="DL16HT" localSheetId="6">#REF!</definedName>
    <definedName name="DL16HT">#REF!</definedName>
    <definedName name="DL19HT" localSheetId="6">#REF!</definedName>
    <definedName name="DL19HT">#REF!</definedName>
    <definedName name="DL20HT" localSheetId="6">#REF!</definedName>
    <definedName name="DL20HT">#REF!</definedName>
    <definedName name="DLCC" localSheetId="6">#REF!</definedName>
    <definedName name="DLCC">#REF!</definedName>
    <definedName name="DLHA" localSheetId="6">#REF!</definedName>
    <definedName name="DLHA">#REF!</definedName>
    <definedName name="DLTA" localSheetId="6">#REF!</definedName>
    <definedName name="DLTA">#REF!</definedName>
    <definedName name="DM" localSheetId="6">#REF!</definedName>
    <definedName name="DM">#REF!</definedName>
    <definedName name="DM_248" localSheetId="6">#REF!</definedName>
    <definedName name="DM_248">#REF!</definedName>
    <definedName name="DM_MaTruong" localSheetId="6">#REF!</definedName>
    <definedName name="DM_MaTruong">#REF!</definedName>
    <definedName name="dm1." localSheetId="6">#REF!</definedName>
    <definedName name="dm1.">#REF!</definedName>
    <definedName name="dm2." localSheetId="6">#REF!</definedName>
    <definedName name="dm2.">#REF!</definedName>
    <definedName name="dm56bxd" localSheetId="6">#REF!</definedName>
    <definedName name="dm56bxd">#REF!</definedName>
    <definedName name="dmat" localSheetId="6">#REF!</definedName>
    <definedName name="dmat">#REF!</definedName>
    <definedName name="dmdv" localSheetId="6">#REF!</definedName>
    <definedName name="dmdv">#REF!</definedName>
    <definedName name="DMHH" localSheetId="6">#REF!</definedName>
    <definedName name="DMHH">#REF!</definedName>
    <definedName name="dmoi" localSheetId="6">#REF!</definedName>
    <definedName name="dmoi">#REF!</definedName>
    <definedName name="DNCD" localSheetId="6">#REF!</definedName>
    <definedName name="DNCD">#REF!</definedName>
    <definedName name="DNDZ22" localSheetId="6">#REF!</definedName>
    <definedName name="DNDZ22">#REF!</definedName>
    <definedName name="DNN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bt" localSheetId="6">#REF!</definedName>
    <definedName name="dobt">#REF!</definedName>
    <definedName name="Doc" localSheetId="6">#REF!</definedName>
    <definedName name="Doc">#REF!</definedName>
    <definedName name="Documents_array" localSheetId="6">#REF!</definedName>
    <definedName name="Documents_array">#REF!</definedName>
    <definedName name="Doituong_bc" localSheetId="6">#REF!</definedName>
    <definedName name="Doituong_bc">#REF!</definedName>
    <definedName name="Doku" localSheetId="6">#REF!</definedName>
    <definedName name="Doku">#REF!</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CTC" localSheetId="6">#REF!</definedName>
    <definedName name="Don_gia_VCTC">#REF!</definedName>
    <definedName name="DonGia2" localSheetId="6">#REF!</definedName>
    <definedName name="DonGia2">#REF!</definedName>
    <definedName name="DoorWindow" localSheetId="6">#REF!</definedName>
    <definedName name="DoorWindow">#REF!</definedName>
    <definedName name="dotcong" localSheetId="6">#REF!</definedName>
    <definedName name="dotcong">#REF!</definedName>
    <definedName name="dp" localSheetId="6">#REF!</definedName>
    <definedName name="dp">#REF!</definedName>
    <definedName name="ds" localSheetId="6">#REF!</definedName>
    <definedName name="ds">#REF!</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2vl" localSheetId="6">#REF!</definedName>
    <definedName name="ds1p2vl">#REF!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3pmnc" localSheetId="6">#REF!</definedName>
    <definedName name="ds3pmnc">#REF!</definedName>
    <definedName name="ds3pmvc" localSheetId="6">#REF!</definedName>
    <definedName name="ds3pmvc">#REF!</definedName>
    <definedName name="ds3pmvl" localSheetId="6">#REF!</definedName>
    <definedName name="ds3pmvl">#REF!</definedName>
    <definedName name="ds3pnc" localSheetId="6">#REF!</definedName>
    <definedName name="ds3pnc">#REF!</definedName>
    <definedName name="ds3pvl" localSheetId="6">#REF!</definedName>
    <definedName name="ds3pvl">#REF!</definedName>
    <definedName name="dscb" localSheetId="6">#REF!</definedName>
    <definedName name="dscb">#REF!</definedName>
    <definedName name="dsct3pnc" localSheetId="6">#REF!</definedName>
    <definedName name="dsct3pnc">#REF!</definedName>
    <definedName name="dsct3pvl" localSheetId="6">#REF!</definedName>
    <definedName name="dsct3pvl">#REF!</definedName>
    <definedName name="dsh" localSheetId="6">#REF!</definedName>
    <definedName name="dsh">#REF!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TD_Clear">#REF!</definedName>
    <definedName name="DSUMDATA" localSheetId="6">#REF!</definedName>
    <definedName name="DSUMDATA">#REF!</definedName>
    <definedName name="dt" localSheetId="6">#REF!</definedName>
    <definedName name="dt">#REF!</definedName>
    <definedName name="DT_VKHNN" localSheetId="6">#REF!</definedName>
    <definedName name="DT_VKHNN">#REF!</definedName>
    <definedName name="dtAB" localSheetId="6">#REF!</definedName>
    <definedName name="dtAB">#REF!</definedName>
    <definedName name="DTBH" localSheetId="6">#REF!</definedName>
    <definedName name="DTBH">#REF!</definedName>
    <definedName name="DTCTANG_BD" localSheetId="6">#REF!</definedName>
    <definedName name="DTCTANG_BD">#REF!</definedName>
    <definedName name="DTCTANG_HT_BD" localSheetId="6">#REF!</definedName>
    <definedName name="DTCTANG_HT_BD">#REF!</definedName>
    <definedName name="DTCTANG_HT_KT" localSheetId="6">#REF!</definedName>
    <definedName name="DTCTANG_HT_KT">#REF!</definedName>
    <definedName name="DTCTANG_KT" localSheetId="6">#REF!</definedName>
    <definedName name="DTCTANG_KT">#REF!</definedName>
    <definedName name="dtdt" localSheetId="6">#REF!</definedName>
    <definedName name="dtdt">#REF!</definedName>
    <definedName name="dthd" localSheetId="6">#REF!</definedName>
    <definedName name="dthd">#REF!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TPN_TKCO_NK" localSheetId="6">#REF!</definedName>
    <definedName name="DTPN_TKCO_NK">#REF!</definedName>
    <definedName name="DTPN_TKCO_SKC" localSheetId="6">#REF!</definedName>
    <definedName name="DTPN_TKCO_SKC">#REF!</definedName>
    <definedName name="DTPN_TKCO_TGT" localSheetId="6">#REF!</definedName>
    <definedName name="DTPN_TKCO_TGT">#REF!</definedName>
    <definedName name="DTPN_TKCO_TKC" localSheetId="6">#REF!</definedName>
    <definedName name="DTPN_TKCO_TKC">#REF!</definedName>
    <definedName name="DTPN_TKNO_NK" localSheetId="6">#REF!</definedName>
    <definedName name="DTPN_TKNO_NK">#REF!</definedName>
    <definedName name="DTPN_TKNO_SKC" localSheetId="6">#REF!</definedName>
    <definedName name="DTPN_TKNO_SKC">#REF!</definedName>
    <definedName name="DTPN_TKNO_TGT" localSheetId="6">#REF!</definedName>
    <definedName name="DTPN_TKNO_TGT">#REF!</definedName>
    <definedName name="DTPN_TKNO_TKC" localSheetId="6">#REF!</definedName>
    <definedName name="DTPN_TKNO_TKC">#REF!</definedName>
    <definedName name="dttram" localSheetId="6">#REF!</definedName>
    <definedName name="dttram">#REF!</definedName>
    <definedName name="DU_NKC" localSheetId="6">#REF!</definedName>
    <definedName name="DU_NKC">#REF!</definedName>
    <definedName name="DU_TOAN_CHI_TIET_CONG_TO" localSheetId="6">#REF!</definedName>
    <definedName name="DU_TOAN_CHI_TIET_CONG_TO">#REF!</definedName>
    <definedName name="DU_TOAN_CHI_TIET_DZ0.4KV" localSheetId="6">#REF!</definedName>
    <definedName name="DU_TOAN_CHI_TIET_DZ0.4KV">#REF!</definedName>
    <definedName name="DU_TOAN_CHI_TIET_KHO_BAI" localSheetId="6">#REF!</definedName>
    <definedName name="DU_TOAN_CHI_TIET_KHO_BAI">#REF!</definedName>
    <definedName name="DULIEUHD" localSheetId="6">#REF!</definedName>
    <definedName name="DULIEUHD">#REF!</definedName>
    <definedName name="dungcot" localSheetId="6">#REF!</definedName>
    <definedName name="dungcot">#REF!</definedName>
    <definedName name="duong04" localSheetId="6">#REF!</definedName>
    <definedName name="duong04">#REF!</definedName>
    <definedName name="duong1" localSheetId="6">#REF!</definedName>
    <definedName name="duong1">#REF!</definedName>
    <definedName name="duong2" localSheetId="6">#REF!</definedName>
    <definedName name="duong2">#REF!</definedName>
    <definedName name="duong3" localSheetId="6">#REF!</definedName>
    <definedName name="duong3">#REF!</definedName>
    <definedName name="duong35" localSheetId="6">#REF!</definedName>
    <definedName name="duong35">#REF!</definedName>
    <definedName name="duong4" localSheetId="6">#REF!</definedName>
    <definedName name="duong4">#REF!</definedName>
    <definedName name="duong5" localSheetId="6">#REF!</definedName>
    <definedName name="duong5">#REF!</definedName>
    <definedName name="duyetHS" localSheetId="6">#REF!</definedName>
    <definedName name="duyetHS">#REF!</definedName>
    <definedName name="DVI_A12" localSheetId="6">#REF!</definedName>
    <definedName name="DVI_A12">#REF!</definedName>
    <definedName name="dvt" localSheetId="6">#REF!</definedName>
    <definedName name="dvt">#REF!</definedName>
    <definedName name="DZ" localSheetId="6">#REF!</definedName>
    <definedName name="DZ">#REF!</definedName>
    <definedName name="dztramtt" localSheetId="6">#REF!</definedName>
    <definedName name="dztramtt">#REF!</definedName>
    <definedName name="E">#REF!</definedName>
    <definedName name="ë" localSheetId="6">#REF!</definedName>
    <definedName name="ë">#REF!</definedName>
    <definedName name="E_p_Echm" localSheetId="6">#REF!</definedName>
    <definedName name="E_p_Echm">#REF!</definedName>
    <definedName name="E1.000" localSheetId="6">#REF!</definedName>
    <definedName name="E1.000">#REF!</definedName>
    <definedName name="E1.010" localSheetId="6">#REF!</definedName>
    <definedName name="E1.010">#REF!</definedName>
    <definedName name="E1.020" localSheetId="6">#REF!</definedName>
    <definedName name="E1.020">#REF!</definedName>
    <definedName name="E1.200" localSheetId="6">#REF!</definedName>
    <definedName name="E1.200">#REF!</definedName>
    <definedName name="E1.210" localSheetId="6">#REF!</definedName>
    <definedName name="E1.210">#REF!</definedName>
    <definedName name="E1.220" localSheetId="6">#REF!</definedName>
    <definedName name="E1.220">#REF!</definedName>
    <definedName name="E1.300" localSheetId="6">#REF!</definedName>
    <definedName name="E1.300">#REF!</definedName>
    <definedName name="E1.310" localSheetId="6">#REF!</definedName>
    <definedName name="E1.310">#REF!</definedName>
    <definedName name="E1.320" localSheetId="6">#REF!</definedName>
    <definedName name="E1.320">#REF!</definedName>
    <definedName name="E1.400" localSheetId="6">#REF!</definedName>
    <definedName name="E1.400">#REF!</definedName>
    <definedName name="E1.410" localSheetId="6">#REF!</definedName>
    <definedName name="E1.410">#REF!</definedName>
    <definedName name="E1.420" localSheetId="6">#REF!</definedName>
    <definedName name="E1.420">#REF!</definedName>
    <definedName name="E1.500" localSheetId="6">#REF!</definedName>
    <definedName name="E1.500">#REF!</definedName>
    <definedName name="E1.510" localSheetId="6">#REF!</definedName>
    <definedName name="E1.510">#REF!</definedName>
    <definedName name="E1.520" localSheetId="6">#REF!</definedName>
    <definedName name="E1.520">#REF!</definedName>
    <definedName name="E1.600" localSheetId="6">#REF!</definedName>
    <definedName name="E1.600">#REF!</definedName>
    <definedName name="E1.611" localSheetId="6">#REF!</definedName>
    <definedName name="E1.611">#REF!</definedName>
    <definedName name="E1.631" localSheetId="6">#REF!</definedName>
    <definedName name="E1.631">#REF!</definedName>
    <definedName name="E2.000" localSheetId="6">#REF!</definedName>
    <definedName name="E2.000">#REF!</definedName>
    <definedName name="E2.000A" localSheetId="6">#REF!</definedName>
    <definedName name="E2.000A">#REF!</definedName>
    <definedName name="E2.010" localSheetId="6">#REF!</definedName>
    <definedName name="E2.010">#REF!</definedName>
    <definedName name="E2.010A" localSheetId="6">#REF!</definedName>
    <definedName name="E2.010A">#REF!</definedName>
    <definedName name="E2.020" localSheetId="6">#REF!</definedName>
    <definedName name="E2.020">#REF!</definedName>
    <definedName name="E2.020A" localSheetId="6">#REF!</definedName>
    <definedName name="E2.020A">#REF!</definedName>
    <definedName name="E2.100" localSheetId="6">#REF!</definedName>
    <definedName name="E2.100">#REF!</definedName>
    <definedName name="E2.100A" localSheetId="6">#REF!</definedName>
    <definedName name="E2.100A">#REF!</definedName>
    <definedName name="E2.110" localSheetId="6">#REF!</definedName>
    <definedName name="E2.110">#REF!</definedName>
    <definedName name="E2.110A" localSheetId="6">#REF!</definedName>
    <definedName name="E2.110A">#REF!</definedName>
    <definedName name="E2.120" localSheetId="6">#REF!</definedName>
    <definedName name="E2.120">#REF!</definedName>
    <definedName name="E2.120A" localSheetId="6">#REF!</definedName>
    <definedName name="E2.120A">#REF!</definedName>
    <definedName name="E3.000" localSheetId="6">#REF!</definedName>
    <definedName name="E3.000">#REF!</definedName>
    <definedName name="E3.010" localSheetId="6">#REF!</definedName>
    <definedName name="E3.010">#REF!</definedName>
    <definedName name="E3.020" localSheetId="6">#REF!</definedName>
    <definedName name="E3.020">#REF!</definedName>
    <definedName name="E3.031" localSheetId="6">#REF!</definedName>
    <definedName name="E3.031">#REF!</definedName>
    <definedName name="E3.032" localSheetId="6">#REF!</definedName>
    <definedName name="E3.032">#REF!</definedName>
    <definedName name="E3.033" localSheetId="6">#REF!</definedName>
    <definedName name="E3.033">#REF!</definedName>
    <definedName name="E4.001" localSheetId="6">#REF!</definedName>
    <definedName name="E4.001">#REF!</definedName>
    <definedName name="E4.011" localSheetId="6">#REF!</definedName>
    <definedName name="E4.011">#REF!</definedName>
    <definedName name="E4.021" localSheetId="6">#REF!</definedName>
    <definedName name="E4.021">#REF!</definedName>
    <definedName name="E4.101" localSheetId="6">#REF!</definedName>
    <definedName name="E4.101">#REF!</definedName>
    <definedName name="E4.111" localSheetId="6">#REF!</definedName>
    <definedName name="E4.111">#REF!</definedName>
    <definedName name="E4.121" localSheetId="6">#REF!</definedName>
    <definedName name="E4.121">#REF!</definedName>
    <definedName name="E5.010" localSheetId="6">#REF!</definedName>
    <definedName name="E5.010">#REF!</definedName>
    <definedName name="E5.020" localSheetId="6">#REF!</definedName>
    <definedName name="E5.020">#REF!</definedName>
    <definedName name="E5.030" localSheetId="6">#REF!</definedName>
    <definedName name="E5.030">#REF!</definedName>
    <definedName name="E6.001" localSheetId="6">#REF!</definedName>
    <definedName name="E6.001">#REF!</definedName>
    <definedName name="E6.002" localSheetId="6">#REF!</definedName>
    <definedName name="E6.002">#REF!</definedName>
    <definedName name="E6.011" localSheetId="6">#REF!</definedName>
    <definedName name="E6.011">#REF!</definedName>
    <definedName name="E6.012" localSheetId="6">#REF!</definedName>
    <definedName name="E6.012">#REF!</definedName>
    <definedName name="ë74" localSheetId="6">#REF!</definedName>
    <definedName name="ë74">#REF!</definedName>
    <definedName name="Earthwork" localSheetId="6">#REF!</definedName>
    <definedName name="Earthwork">#REF!</definedName>
    <definedName name="Ec" localSheetId="6">#REF!</definedName>
    <definedName name="Ec">#REF!</definedName>
    <definedName name="Echm" localSheetId="6">#REF!</definedName>
    <definedName name="Echm">#REF!</definedName>
    <definedName name="Ecuador_Against" localSheetId="6">#REF!</definedName>
    <definedName name="Ecuador_Against">#REF!</definedName>
    <definedName name="Ecuador_Played" localSheetId="6">#REF!</definedName>
    <definedName name="Ecuador_Played">#REF!</definedName>
    <definedName name="Ee" localSheetId="6">#REF!</definedName>
    <definedName name="Ee">#REF!</definedName>
    <definedName name="EIRR11" localSheetId="6">#REF!</definedName>
    <definedName name="EIRR11">#REF!</definedName>
    <definedName name="EIRR22" localSheetId="6">#REF!</definedName>
    <definedName name="EIRR22">#REF!</definedName>
    <definedName name="EL2_" localSheetId="6">#REF!</definedName>
    <definedName name="EL2_">#REF!</definedName>
    <definedName name="EL3_" localSheetId="6">#REF!</definedName>
    <definedName name="EL3_">#REF!</definedName>
    <definedName name="EL4_" localSheetId="6">#REF!</definedName>
    <definedName name="EL4_">#REF!</definedName>
    <definedName name="EL5_" localSheetId="6">#REF!</definedName>
    <definedName name="EL5_">#REF!</definedName>
    <definedName name="Email" localSheetId="6">#REF!</definedName>
    <definedName name="Email">#REF!</definedName>
    <definedName name="emb" localSheetId="6">#REF!</definedName>
    <definedName name="emb">#REF!</definedName>
    <definedName name="en" localSheetId="6">#REF!</definedName>
    <definedName name="en">#REF!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nd_Bal">#REF!</definedName>
    <definedName name="England_Against" localSheetId="6">#REF!</definedName>
    <definedName name="England_Against">#REF!</definedName>
    <definedName name="England_Played" localSheetId="6">#REF!</definedName>
    <definedName name="England_Played">#REF!</definedName>
    <definedName name="EPIL" localSheetId="6">#REF!</definedName>
    <definedName name="EPIL">#REF!</definedName>
    <definedName name="ErrorHandler_1">#REF!</definedName>
    <definedName name="ex" localSheetId="6">#REF!</definedName>
    <definedName name="ex">#REF!</definedName>
    <definedName name="Excell_HCM" localSheetId="6">#REF!</definedName>
    <definedName name="Excell_HCM">#REF!</definedName>
    <definedName name="f" localSheetId="6">#REF!</definedName>
    <definedName name="f">#REF!</definedName>
    <definedName name="F_Z" localSheetId="6">#REF!</definedName>
    <definedName name="F_Z">#REF!</definedName>
    <definedName name="F0.000" localSheetId="6">#REF!</definedName>
    <definedName name="F0.000">#REF!</definedName>
    <definedName name="F0.010" localSheetId="6">#REF!</definedName>
    <definedName name="F0.010">#REF!</definedName>
    <definedName name="F0.020" localSheetId="6">#REF!</definedName>
    <definedName name="F0.020">#REF!</definedName>
    <definedName name="F0.100" localSheetId="6">#REF!</definedName>
    <definedName name="F0.100">#REF!</definedName>
    <definedName name="F0.110" localSheetId="6">#REF!</definedName>
    <definedName name="F0.110">#REF!</definedName>
    <definedName name="F0.120" localSheetId="6">#REF!</definedName>
    <definedName name="F0.120">#REF!</definedName>
    <definedName name="F0.200" localSheetId="6">#REF!</definedName>
    <definedName name="F0.200">#REF!</definedName>
    <definedName name="F0.210" localSheetId="6">#REF!</definedName>
    <definedName name="F0.210">#REF!</definedName>
    <definedName name="F0.220" localSheetId="6">#REF!</definedName>
    <definedName name="F0.220">#REF!</definedName>
    <definedName name="F0.300" localSheetId="6">#REF!</definedName>
    <definedName name="F0.300">#REF!</definedName>
    <definedName name="F0.310" localSheetId="6">#REF!</definedName>
    <definedName name="F0.310">#REF!</definedName>
    <definedName name="F0.320" localSheetId="6">#REF!</definedName>
    <definedName name="F0.320">#REF!</definedName>
    <definedName name="F1.000" localSheetId="6">#REF!</definedName>
    <definedName name="F1.000">#REF!</definedName>
    <definedName name="F1.010" localSheetId="6">#REF!</definedName>
    <definedName name="F1.010">#REF!</definedName>
    <definedName name="F1.020" localSheetId="6">#REF!</definedName>
    <definedName name="F1.020">#REF!</definedName>
    <definedName name="F1.100" localSheetId="6">#REF!</definedName>
    <definedName name="F1.100">#REF!</definedName>
    <definedName name="F1.110" localSheetId="6">#REF!</definedName>
    <definedName name="F1.110">#REF!</definedName>
    <definedName name="F1.120" localSheetId="6">#REF!</definedName>
    <definedName name="F1.120">#REF!</definedName>
    <definedName name="F1.130" localSheetId="6">#REF!</definedName>
    <definedName name="F1.130">#REF!</definedName>
    <definedName name="F1.140" localSheetId="6">#REF!</definedName>
    <definedName name="F1.140">#REF!</definedName>
    <definedName name="F1.150" localSheetId="6">#REF!</definedName>
    <definedName name="F1.150">#REF!</definedName>
    <definedName name="F2.001" localSheetId="6">#REF!</definedName>
    <definedName name="F2.001">#REF!</definedName>
    <definedName name="F2.011" localSheetId="6">#REF!</definedName>
    <definedName name="F2.011">#REF!</definedName>
    <definedName name="F2.021" localSheetId="6">#REF!</definedName>
    <definedName name="F2.021">#REF!</definedName>
    <definedName name="F2.031" localSheetId="6">#REF!</definedName>
    <definedName name="F2.031">#REF!</definedName>
    <definedName name="F2.041" localSheetId="6">#REF!</definedName>
    <definedName name="F2.041">#REF!</definedName>
    <definedName name="F2.051" localSheetId="6">#REF!</definedName>
    <definedName name="F2.051">#REF!</definedName>
    <definedName name="F2.052" localSheetId="6">#REF!</definedName>
    <definedName name="F2.052">#REF!</definedName>
    <definedName name="F2.061" localSheetId="6">#REF!</definedName>
    <definedName name="F2.061">#REF!</definedName>
    <definedName name="F2.071" localSheetId="6">#REF!</definedName>
    <definedName name="F2.071">#REF!</definedName>
    <definedName name="F2.101" localSheetId="6">#REF!</definedName>
    <definedName name="F2.101">#REF!</definedName>
    <definedName name="F2.111" localSheetId="6">#REF!</definedName>
    <definedName name="F2.111">#REF!</definedName>
    <definedName name="F2.121" localSheetId="6">#REF!</definedName>
    <definedName name="F2.121">#REF!</definedName>
    <definedName name="F2.131" localSheetId="6">#REF!</definedName>
    <definedName name="F2.131">#REF!</definedName>
    <definedName name="F2.141" localSheetId="6">#REF!</definedName>
    <definedName name="F2.141">#REF!</definedName>
    <definedName name="F2.200" localSheetId="6">#REF!</definedName>
    <definedName name="F2.200">#REF!</definedName>
    <definedName name="F2.210" localSheetId="6">#REF!</definedName>
    <definedName name="F2.210">#REF!</definedName>
    <definedName name="F2.220" localSheetId="6">#REF!</definedName>
    <definedName name="F2.220">#REF!</definedName>
    <definedName name="F2.230" localSheetId="6">#REF!</definedName>
    <definedName name="F2.230">#REF!</definedName>
    <definedName name="F2.240" localSheetId="6">#REF!</definedName>
    <definedName name="F2.240">#REF!</definedName>
    <definedName name="F2.250" localSheetId="6">#REF!</definedName>
    <definedName name="F2.250">#REF!</definedName>
    <definedName name="F2.300" localSheetId="6">#REF!</definedName>
    <definedName name="F2.300">#REF!</definedName>
    <definedName name="F2.310" localSheetId="6">#REF!</definedName>
    <definedName name="F2.310">#REF!</definedName>
    <definedName name="F2.320" localSheetId="6">#REF!</definedName>
    <definedName name="F2.320">#REF!</definedName>
    <definedName name="F3.000" localSheetId="6">#REF!</definedName>
    <definedName name="F3.000">#REF!</definedName>
    <definedName name="F3.010" localSheetId="6">#REF!</definedName>
    <definedName name="F3.010">#REF!</definedName>
    <definedName name="F3.020" localSheetId="6">#REF!</definedName>
    <definedName name="F3.020">#REF!</definedName>
    <definedName name="F3.030" localSheetId="6">#REF!</definedName>
    <definedName name="F3.030">#REF!</definedName>
    <definedName name="F3.100" localSheetId="6">#REF!</definedName>
    <definedName name="F3.100">#REF!</definedName>
    <definedName name="F3.110" localSheetId="6">#REF!</definedName>
    <definedName name="F3.110">#REF!</definedName>
    <definedName name="F3.120" localSheetId="6">#REF!</definedName>
    <definedName name="F3.120">#REF!</definedName>
    <definedName name="F3.130" localSheetId="6">#REF!</definedName>
    <definedName name="F3.130">#REF!</definedName>
    <definedName name="F4.000" localSheetId="6">#REF!</definedName>
    <definedName name="F4.000">#REF!</definedName>
    <definedName name="F4.010" localSheetId="6">#REF!</definedName>
    <definedName name="F4.010">#REF!</definedName>
    <definedName name="F4.020" localSheetId="6">#REF!</definedName>
    <definedName name="F4.020">#REF!</definedName>
    <definedName name="F4.030" localSheetId="6">#REF!</definedName>
    <definedName name="F4.030">#REF!</definedName>
    <definedName name="F4.100" localSheetId="6">#REF!</definedName>
    <definedName name="F4.100">#REF!</definedName>
    <definedName name="F4.120" localSheetId="6">#REF!</definedName>
    <definedName name="F4.120">#REF!</definedName>
    <definedName name="F4.140" localSheetId="6">#REF!</definedName>
    <definedName name="F4.140">#REF!</definedName>
    <definedName name="F4.160" localSheetId="6">#REF!</definedName>
    <definedName name="F4.160">#REF!</definedName>
    <definedName name="F4.200" localSheetId="6">#REF!</definedName>
    <definedName name="F4.200">#REF!</definedName>
    <definedName name="F4.220" localSheetId="6">#REF!</definedName>
    <definedName name="F4.220">#REF!</definedName>
    <definedName name="F4.240" localSheetId="6">#REF!</definedName>
    <definedName name="F4.240">#REF!</definedName>
    <definedName name="F4.260" localSheetId="6">#REF!</definedName>
    <definedName name="F4.260">#REF!</definedName>
    <definedName name="F4.300" localSheetId="6">#REF!</definedName>
    <definedName name="F4.300">#REF!</definedName>
    <definedName name="F4.320" localSheetId="6">#REF!</definedName>
    <definedName name="F4.320">#REF!</definedName>
    <definedName name="F4.340" localSheetId="6">#REF!</definedName>
    <definedName name="F4.340">#REF!</definedName>
    <definedName name="F4.400" localSheetId="6">#REF!</definedName>
    <definedName name="F4.400">#REF!</definedName>
    <definedName name="F4.420" localSheetId="6">#REF!</definedName>
    <definedName name="F4.420">#REF!</definedName>
    <definedName name="F4.440" localSheetId="6">#REF!</definedName>
    <definedName name="F4.440">#REF!</definedName>
    <definedName name="F4.500" localSheetId="6">#REF!</definedName>
    <definedName name="F4.500">#REF!</definedName>
    <definedName name="F4.530" localSheetId="6">#REF!</definedName>
    <definedName name="F4.530">#REF!</definedName>
    <definedName name="F4.550" localSheetId="6">#REF!</definedName>
    <definedName name="F4.550">#REF!</definedName>
    <definedName name="F4.570" localSheetId="6">#REF!</definedName>
    <definedName name="F4.570">#REF!</definedName>
    <definedName name="F4.600" localSheetId="6">#REF!</definedName>
    <definedName name="F4.600">#REF!</definedName>
    <definedName name="F4.610" localSheetId="6">#REF!</definedName>
    <definedName name="F4.610">#REF!</definedName>
    <definedName name="F4.620" localSheetId="6">#REF!</definedName>
    <definedName name="F4.620">#REF!</definedName>
    <definedName name="F4.700" localSheetId="6">#REF!</definedName>
    <definedName name="F4.700">#REF!</definedName>
    <definedName name="F4.730" localSheetId="6">#REF!</definedName>
    <definedName name="F4.730">#REF!</definedName>
    <definedName name="F4.740" localSheetId="6">#REF!</definedName>
    <definedName name="F4.740">#REF!</definedName>
    <definedName name="F4.800" localSheetId="6">#REF!</definedName>
    <definedName name="F4.800">#REF!</definedName>
    <definedName name="F4.830" localSheetId="6">#REF!</definedName>
    <definedName name="F4.830">#REF!</definedName>
    <definedName name="F4.840" localSheetId="6">#REF!</definedName>
    <definedName name="F4.840">#REF!</definedName>
    <definedName name="F5.01" localSheetId="6">#REF!</definedName>
    <definedName name="F5.01">#REF!</definedName>
    <definedName name="F5.02" localSheetId="6">#REF!</definedName>
    <definedName name="F5.02">#REF!</definedName>
    <definedName name="F5.03" localSheetId="6">#REF!</definedName>
    <definedName name="F5.03">#REF!</definedName>
    <definedName name="F5.04" localSheetId="6">#REF!</definedName>
    <definedName name="F5.04">#REF!</definedName>
    <definedName name="F5.05" localSheetId="6">#REF!</definedName>
    <definedName name="F5.05">#REF!</definedName>
    <definedName name="F5.11" localSheetId="6">#REF!</definedName>
    <definedName name="F5.11">#REF!</definedName>
    <definedName name="F5.12" localSheetId="6">#REF!</definedName>
    <definedName name="F5.12">#REF!</definedName>
    <definedName name="F5.13" localSheetId="6">#REF!</definedName>
    <definedName name="F5.13">#REF!</definedName>
    <definedName name="F5.14" localSheetId="6">#REF!</definedName>
    <definedName name="F5.14">#REF!</definedName>
    <definedName name="F5.15" localSheetId="6">#REF!</definedName>
    <definedName name="F5.15">#REF!</definedName>
    <definedName name="F6.001" localSheetId="6">#REF!</definedName>
    <definedName name="F6.001">#REF!</definedName>
    <definedName name="F6.002" localSheetId="6">#REF!</definedName>
    <definedName name="F6.002">#REF!</definedName>
    <definedName name="F6.003" localSheetId="6">#REF!</definedName>
    <definedName name="F6.003">#REF!</definedName>
    <definedName name="F6.004" localSheetId="6">#REF!</definedName>
    <definedName name="F6.004">#REF!</definedName>
    <definedName name="f82E46" localSheetId="6">#REF!</definedName>
    <definedName name="f82E46">#REF!</definedName>
    <definedName name="f92F56" localSheetId="6">#REF!</definedName>
    <definedName name="f92F56">#REF!</definedName>
    <definedName name="FACTOR" localSheetId="6">#REF!</definedName>
    <definedName name="FACTOR">#REF!</definedName>
    <definedName name="Fax" localSheetId="6">#REF!</definedName>
    <definedName name="Fax">#REF!</definedName>
    <definedName name="FB" localSheetId="6">#REF!</definedName>
    <definedName name="FB">#REF!</definedName>
    <definedName name="fc" localSheetId="6">#REF!</definedName>
    <definedName name="fc">#REF!</definedName>
    <definedName name="fc_" localSheetId="6">#REF!</definedName>
    <definedName name="fc_">#REF!</definedName>
    <definedName name="FCode" localSheetId="6">#REF!</definedName>
    <definedName name="FCode">#REF!</definedName>
    <definedName name="FF" localSheetId="6">#REF!</definedName>
    <definedName name="FF">#REF!</definedName>
    <definedName name="fi" localSheetId="6">#REF!</definedName>
    <definedName name="fi">#REF!</definedName>
    <definedName name="FinishWork" localSheetId="6">#REF!</definedName>
    <definedName name="FinishWork">#REF!</definedName>
    <definedName name="fks" localSheetId="6">#REF!</definedName>
    <definedName name="fks">#REF!</definedName>
    <definedName name="FlexZZ" localSheetId="6">#REF!</definedName>
    <definedName name="FlexZZ">#REF!</definedName>
    <definedName name="FO">#REF!</definedName>
    <definedName name="FORK" localSheetId="6">#REF!</definedName>
    <definedName name="FORK">#REF!</definedName>
    <definedName name="FP" localSheetId="6">#REF!</definedName>
    <definedName name="FP">#REF!</definedName>
    <definedName name="France_Against" localSheetId="6">#REF!</definedName>
    <definedName name="France_Against">#REF!</definedName>
    <definedName name="France_Played" localSheetId="6">#REF!</definedName>
    <definedName name="France_Played">#REF!</definedName>
    <definedName name="fs" localSheetId="6">#REF!</definedName>
    <definedName name="fs">#REF!</definedName>
    <definedName name="Full" localSheetId="6">#REF!</definedName>
    <definedName name="Full">#REF!</definedName>
    <definedName name="fy" localSheetId="6">#REF!</definedName>
    <definedName name="fy">#REF!</definedName>
    <definedName name="Fy_" localSheetId="6">#REF!</definedName>
    <definedName name="Fy_">#REF!</definedName>
    <definedName name="g" localSheetId="6">#REF!</definedName>
    <definedName name="g">#REF!</definedName>
    <definedName name="g_" localSheetId="6">#REF!</definedName>
    <definedName name="g_">#REF!</definedName>
    <definedName name="G_ME" localSheetId="6">#REF!</definedName>
    <definedName name="G_ME">#REF!</definedName>
    <definedName name="G0.000" localSheetId="6">#REF!</definedName>
    <definedName name="G0.000">#REF!</definedName>
    <definedName name="G0.010" localSheetId="6">#REF!</definedName>
    <definedName name="G0.010">#REF!</definedName>
    <definedName name="G0.020" localSheetId="6">#REF!</definedName>
    <definedName name="G0.020">#REF!</definedName>
    <definedName name="G0.100" localSheetId="6">#REF!</definedName>
    <definedName name="G0.100">#REF!</definedName>
    <definedName name="G0.110" localSheetId="6">#REF!</definedName>
    <definedName name="G0.110">#REF!</definedName>
    <definedName name="G0.120" localSheetId="6">#REF!</definedName>
    <definedName name="G0.120">#REF!</definedName>
    <definedName name="G1.000" localSheetId="6">#REF!</definedName>
    <definedName name="G1.000">#REF!</definedName>
    <definedName name="G1.011" localSheetId="6">#REF!</definedName>
    <definedName name="G1.011">#REF!</definedName>
    <definedName name="G1.021" localSheetId="6">#REF!</definedName>
    <definedName name="G1.021">#REF!</definedName>
    <definedName name="G1.031" localSheetId="6">#REF!</definedName>
    <definedName name="G1.031">#REF!</definedName>
    <definedName name="G1.041" localSheetId="6">#REF!</definedName>
    <definedName name="G1.041">#REF!</definedName>
    <definedName name="G1.051" localSheetId="6">#REF!</definedName>
    <definedName name="G1.051">#REF!</definedName>
    <definedName name="G2.000" localSheetId="6">#REF!</definedName>
    <definedName name="G2.000">#REF!</definedName>
    <definedName name="G2.010" localSheetId="6">#REF!</definedName>
    <definedName name="G2.010">#REF!</definedName>
    <definedName name="G2.020" localSheetId="6">#REF!</definedName>
    <definedName name="G2.020">#REF!</definedName>
    <definedName name="G2.030" localSheetId="6">#REF!</definedName>
    <definedName name="G2.030">#REF!</definedName>
    <definedName name="G3.000" localSheetId="6">#REF!</definedName>
    <definedName name="G3.000">#REF!</definedName>
    <definedName name="G3.011" localSheetId="6">#REF!</definedName>
    <definedName name="G3.011">#REF!</definedName>
    <definedName name="G3.021" localSheetId="6">#REF!</definedName>
    <definedName name="G3.021">#REF!</definedName>
    <definedName name="G3.031" localSheetId="6">#REF!</definedName>
    <definedName name="G3.031">#REF!</definedName>
    <definedName name="G3.041" localSheetId="6">#REF!</definedName>
    <definedName name="G3.041">#REF!</definedName>
    <definedName name="G3.100" localSheetId="6">#REF!</definedName>
    <definedName name="G3.100">#REF!</definedName>
    <definedName name="G3.111" localSheetId="6">#REF!</definedName>
    <definedName name="G3.111">#REF!</definedName>
    <definedName name="G3.121" localSheetId="6">#REF!</definedName>
    <definedName name="G3.121">#REF!</definedName>
    <definedName name="G3.131" localSheetId="6">#REF!</definedName>
    <definedName name="G3.131">#REF!</definedName>
    <definedName name="G3.141" localSheetId="6">#REF!</definedName>
    <definedName name="G3.141">#REF!</definedName>
    <definedName name="G3.201" localSheetId="6">#REF!</definedName>
    <definedName name="G3.201">#REF!</definedName>
    <definedName name="G3.211" localSheetId="6">#REF!</definedName>
    <definedName name="G3.211">#REF!</definedName>
    <definedName name="G3.221" localSheetId="6">#REF!</definedName>
    <definedName name="G3.221">#REF!</definedName>
    <definedName name="G3.231" localSheetId="6">#REF!</definedName>
    <definedName name="G3.231">#REF!</definedName>
    <definedName name="G3.241" localSheetId="6">#REF!</definedName>
    <definedName name="G3.241">#REF!</definedName>
    <definedName name="G3.301" localSheetId="6">#REF!</definedName>
    <definedName name="G3.301">#REF!</definedName>
    <definedName name="G3.311" localSheetId="6">#REF!</definedName>
    <definedName name="G3.311">#REF!</definedName>
    <definedName name="G3.321" localSheetId="6">#REF!</definedName>
    <definedName name="G3.321">#REF!</definedName>
    <definedName name="G3.331" localSheetId="6">#REF!</definedName>
    <definedName name="G3.331">#REF!</definedName>
    <definedName name="G3.341" localSheetId="6">#REF!</definedName>
    <definedName name="G3.341">#REF!</definedName>
    <definedName name="G4.000" localSheetId="6">#REF!</definedName>
    <definedName name="G4.000">#REF!</definedName>
    <definedName name="G4.010" localSheetId="6">#REF!</definedName>
    <definedName name="G4.010">#REF!</definedName>
    <definedName name="G4.020" localSheetId="6">#REF!</definedName>
    <definedName name="G4.020">#REF!</definedName>
    <definedName name="G4.030" localSheetId="6">#REF!</definedName>
    <definedName name="G4.030">#REF!</definedName>
    <definedName name="G4.040" localSheetId="6">#REF!</definedName>
    <definedName name="G4.040">#REF!</definedName>
    <definedName name="G4.101" localSheetId="6">#REF!</definedName>
    <definedName name="G4.101">#REF!</definedName>
    <definedName name="G4.111" localSheetId="6">#REF!</definedName>
    <definedName name="G4.111">#REF!</definedName>
    <definedName name="G4.121" localSheetId="6">#REF!</definedName>
    <definedName name="G4.121">#REF!</definedName>
    <definedName name="G4.131" localSheetId="6">#REF!</definedName>
    <definedName name="G4.131">#REF!</definedName>
    <definedName name="G4.141" localSheetId="6">#REF!</definedName>
    <definedName name="G4.141">#REF!</definedName>
    <definedName name="G4.151" localSheetId="6">#REF!</definedName>
    <definedName name="G4.151">#REF!</definedName>
    <definedName name="G4.161" localSheetId="6">#REF!</definedName>
    <definedName name="G4.161">#REF!</definedName>
    <definedName name="G4.171" localSheetId="6">#REF!</definedName>
    <definedName name="G4.171">#REF!</definedName>
    <definedName name="G4.200" localSheetId="6">#REF!</definedName>
    <definedName name="G4.200">#REF!</definedName>
    <definedName name="G4.210" localSheetId="6">#REF!</definedName>
    <definedName name="G4.210">#REF!</definedName>
    <definedName name="G4.220" localSheetId="6">#REF!</definedName>
    <definedName name="G4.220">#REF!</definedName>
    <definedName name="g40g40" localSheetId="6">#REF!</definedName>
    <definedName name="g40g40">#REF!</definedName>
    <definedName name="gachchongtron" localSheetId="6">#REF!</definedName>
    <definedName name="gachchongtron">#REF!</definedName>
    <definedName name="gachlanem" localSheetId="6">#REF!</definedName>
    <definedName name="gachlanem">#REF!</definedName>
    <definedName name="gachllatnen30x30" localSheetId="6">#REF!</definedName>
    <definedName name="gachllatnen30x30">#REF!</definedName>
    <definedName name="gachllatnen40x40" localSheetId="6">#REF!</definedName>
    <definedName name="gachllatnen40x40">#REF!</definedName>
    <definedName name="gachllatnen50x50" localSheetId="6">#REF!</definedName>
    <definedName name="gachllatnen50x50">#REF!</definedName>
    <definedName name="gas" localSheetId="6">#REF!</definedName>
    <definedName name="gas">#REF!</definedName>
    <definedName name="gchi" localSheetId="6">#REF!</definedName>
    <definedName name="gchi">#REF!</definedName>
    <definedName name="GDDCLTDZ22" localSheetId="6">#REF!</definedName>
    <definedName name="GDDCLTDZ22">#REF!</definedName>
    <definedName name="geff" localSheetId="6">#REF!</definedName>
    <definedName name="geff">#REF!</definedName>
    <definedName name="Gem_Ctiet" localSheetId="6">#REF!</definedName>
    <definedName name="Gem_Ctiet">#REF!</definedName>
    <definedName name="Gem_Thop" localSheetId="6">#REF!</definedName>
    <definedName name="Gem_Thop">#REF!</definedName>
    <definedName name="Gem_VC" localSheetId="6">#REF!</definedName>
    <definedName name="Gem_VC">#REF!</definedName>
    <definedName name="geo" localSheetId="6">#REF!</definedName>
    <definedName name="geo">#REF!</definedName>
    <definedName name="Gerät">#REF!</definedName>
    <definedName name="Germany_Against" localSheetId="6">#REF!</definedName>
    <definedName name="Germany_Against">#REF!</definedName>
    <definedName name="Germany_Played" localSheetId="6">#REF!</definedName>
    <definedName name="Germany_Played">#REF!</definedName>
    <definedName name="Ghana_Against" localSheetId="6">#REF!</definedName>
    <definedName name="Ghana_Against">#REF!</definedName>
    <definedName name="Ghana_Played" localSheetId="6">#REF!</definedName>
    <definedName name="Ghana_Played">#REF!</definedName>
    <definedName name="GHICHU" localSheetId="6">#REF!</definedName>
    <definedName name="GHICHU">#REF!</definedName>
    <definedName name="Gia_CT" localSheetId="6">#REF!</definedName>
    <definedName name="Gia_CT">#REF!</definedName>
    <definedName name="Gia_thanh_1_m3_be_tong_chÌn" localSheetId="6">#REF!</definedName>
    <definedName name="Gia_thanh_1_m3_be_tong_chÌn">#REF!</definedName>
    <definedName name="Gia_thanh_vËn_chuyÓn_néi_bé" localSheetId="6">#REF!</definedName>
    <definedName name="Gia_thanh_vËn_chuyÓn_néi_bé">#REF!</definedName>
    <definedName name="gia_tien" localSheetId="6">#REF!</definedName>
    <definedName name="gia_tien">#REF!</definedName>
    <definedName name="gia_tien_BTN" localSheetId="6">#REF!</definedName>
    <definedName name="gia_tien_BTN">#REF!</definedName>
    <definedName name="GIA_VAT_LIEU_XAY_DUNG_DEN_HIEN_TRUONG" localSheetId="6">#REF!</definedName>
    <definedName name="GIA_VAT_LIEU_XAY_DUNG_DEN_HIEN_TRUONG">#REF!</definedName>
    <definedName name="Gia_vËt_liÖu_dÕn_hiÖn_truêng" localSheetId="6">#REF!</definedName>
    <definedName name="Gia_vËt_liÖu_dÕn_hiÖn_truêng">#REF!</definedName>
    <definedName name="Gia_VT" localSheetId="6">#REF!</definedName>
    <definedName name="Gia_VT">#REF!</definedName>
    <definedName name="giacong" localSheetId="6">#REF!</definedName>
    <definedName name="giacong">#REF!</definedName>
    <definedName name="GIAVLIEUTN" localSheetId="6">#REF!</definedName>
    <definedName name="GIAVLIEUTN">#REF!</definedName>
    <definedName name="gica_bq" localSheetId="6">#REF!</definedName>
    <definedName name="gica_bq">#REF!</definedName>
    <definedName name="gica_bv" localSheetId="6">#REF!</definedName>
    <definedName name="gica_bv">#REF!</definedName>
    <definedName name="gica_ck" localSheetId="6">#REF!</definedName>
    <definedName name="gica_ck">#REF!</definedName>
    <definedName name="gica_d1" localSheetId="6">#REF!</definedName>
    <definedName name="gica_d1">#REF!</definedName>
    <definedName name="gica_d2" localSheetId="6">#REF!</definedName>
    <definedName name="gica_d2">#REF!</definedName>
    <definedName name="gica_d3" localSheetId="6">#REF!</definedName>
    <definedName name="gica_d3">#REF!</definedName>
    <definedName name="gica_dl" localSheetId="6">#REF!</definedName>
    <definedName name="gica_dl">#REF!</definedName>
    <definedName name="gica_kcs" localSheetId="6">#REF!</definedName>
    <definedName name="gica_kcs">#REF!</definedName>
    <definedName name="gica_nb" localSheetId="6">#REF!</definedName>
    <definedName name="gica_nb">#REF!</definedName>
    <definedName name="gica_ngio" localSheetId="6">#REF!</definedName>
    <definedName name="gica_ngio">#REF!</definedName>
    <definedName name="gica_nv" localSheetId="6">#REF!</definedName>
    <definedName name="gica_nv">#REF!</definedName>
    <definedName name="gica_t3" localSheetId="6">#REF!</definedName>
    <definedName name="gica_t3">#REF!</definedName>
    <definedName name="gica_t4" localSheetId="6">#REF!</definedName>
    <definedName name="gica_t4">#REF!</definedName>
    <definedName name="gica_t5" localSheetId="6">#REF!</definedName>
    <definedName name="gica_t5">#REF!</definedName>
    <definedName name="gica_t6" localSheetId="6">#REF!</definedName>
    <definedName name="gica_t6">#REF!</definedName>
    <definedName name="gica_tc" localSheetId="6">#REF!</definedName>
    <definedName name="gica_tc">#REF!</definedName>
    <definedName name="gica_tm" localSheetId="6">#REF!</definedName>
    <definedName name="gica_tm">#REF!</definedName>
    <definedName name="gica_vs" localSheetId="6">#REF!</definedName>
    <definedName name="gica_vs">#REF!</definedName>
    <definedName name="gica_xh" localSheetId="6">#REF!</definedName>
    <definedName name="gica_xh">#REF!</definedName>
    <definedName name="gio_bq" localSheetId="6">#REF!</definedName>
    <definedName name="gio_bq">#REF!</definedName>
    <definedName name="gio_d1" localSheetId="6">#REF!</definedName>
    <definedName name="gio_d1">#REF!</definedName>
    <definedName name="gio_d2" localSheetId="6">#REF!</definedName>
    <definedName name="gio_d2">#REF!</definedName>
    <definedName name="gio_d3" localSheetId="6">#REF!</definedName>
    <definedName name="gio_d3">#REF!</definedName>
    <definedName name="gio_dl" localSheetId="6">#REF!</definedName>
    <definedName name="gio_dl">#REF!</definedName>
    <definedName name="gio_kcs" localSheetId="6">#REF!</definedName>
    <definedName name="gio_kcs">#REF!</definedName>
    <definedName name="gio_ngio" localSheetId="6">#REF!</definedName>
    <definedName name="gio_ngio">#REF!</definedName>
    <definedName name="gio_t3" localSheetId="6">#REF!</definedName>
    <definedName name="gio_t3">#REF!</definedName>
    <definedName name="gio_t4" localSheetId="6">#REF!</definedName>
    <definedName name="gio_t4">#REF!</definedName>
    <definedName name="gio_t5" localSheetId="6">#REF!</definedName>
    <definedName name="gio_t5">#REF!</definedName>
    <definedName name="gio_t6" localSheetId="6">#REF!</definedName>
    <definedName name="gio_t6">#REF!</definedName>
    <definedName name="gio_vs" localSheetId="6">#REF!</definedName>
    <definedName name="gio_vs">#REF!</definedName>
    <definedName name="gio_xh" localSheetId="6">#REF!</definedName>
    <definedName name="gio_xh">#REF!</definedName>
    <definedName name="Giocong" localSheetId="6">#REF!</definedName>
    <definedName name="Giocong">#REF!</definedName>
    <definedName name="gl3p" localSheetId="6">#REF!</definedName>
    <definedName name="gl3p">#REF!</definedName>
    <definedName name="Glazing" localSheetId="6">#REF!</definedName>
    <definedName name="Glazing">#REF!</definedName>
    <definedName name="gld" localSheetId="6">#REF!</definedName>
    <definedName name="gld">#REF!</definedName>
    <definedName name="GMSMC" localSheetId="6">#REF!</definedName>
    <definedName name="GMSMC">#REF!</definedName>
    <definedName name="Go" localSheetId="6">#REF!</definedName>
    <definedName name="Go">#REF!</definedName>
    <definedName name="goc" localSheetId="6">#REF!</definedName>
    <definedName name="goc">#REF!</definedName>
    <definedName name="Goc_phai_duoi_ap_gia" localSheetId="6">#REF!</definedName>
    <definedName name="Goc_phai_duoi_ap_gia">#REF!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OVAN" localSheetId="6">#REF!</definedName>
    <definedName name="GOVAN">#REF!</definedName>
    <definedName name="GOVAP1" localSheetId="6">#REF!</definedName>
    <definedName name="GOVAP1">#REF!</definedName>
    <definedName name="GOVAP2" localSheetId="6">#REF!</definedName>
    <definedName name="GOVAP2">#REF!</definedName>
    <definedName name="GPT_GROUNDING_PT" localSheetId="6">#REF!</definedName>
    <definedName name="GPT_GROUNDING_PT">#REF!</definedName>
    <definedName name="GRFICM" localSheetId="6">#REF!</definedName>
    <definedName name="GRFICM">#REF!</definedName>
    <definedName name="Groupstage_Losers" localSheetId="6">#REF!</definedName>
    <definedName name="Groupstage_Losers">#REF!</definedName>
    <definedName name="Groupstage_Winners" localSheetId="6">#REF!</definedName>
    <definedName name="Groupstage_Winners">#REF!</definedName>
    <definedName name="GSTC" localSheetId="6">#REF!</definedName>
    <definedName name="GSTC">#REF!</definedName>
    <definedName name="GT" localSheetId="6">#REF!</definedName>
    <definedName name="GT">#REF!</definedName>
    <definedName name="Gtb" localSheetId="6">#REF!</definedName>
    <definedName name="Gtb">#REF!</definedName>
    <definedName name="gtc" localSheetId="6">#REF!</definedName>
    <definedName name="gtc">#REF!</definedName>
    <definedName name="GTCT" localSheetId="6">#REF!</definedName>
    <definedName name="GTCT">#REF!</definedName>
    <definedName name="GTDTCTANG_HT_NC_BD" localSheetId="6">#REF!</definedName>
    <definedName name="GTDTCTANG_HT_NC_BD">#REF!</definedName>
    <definedName name="GTDTCTANG_HT_NC_KT" localSheetId="6">#REF!</definedName>
    <definedName name="GTDTCTANG_HT_NC_KT">#REF!</definedName>
    <definedName name="GTDTCTANG_HT_VL_BD" localSheetId="6">#REF!</definedName>
    <definedName name="GTDTCTANG_HT_VL_BD">#REF!</definedName>
    <definedName name="GTDTCTANG_HT_VL_KT" localSheetId="6">#REF!</definedName>
    <definedName name="GTDTCTANG_HT_VL_KT">#REF!</definedName>
    <definedName name="GTDTCTANG_NC_BD" localSheetId="6">#REF!</definedName>
    <definedName name="GTDTCTANG_NC_BD">#REF!</definedName>
    <definedName name="GTDTCTANG_NC_KT" localSheetId="6">#REF!</definedName>
    <definedName name="GTDTCTANG_NC_KT">#REF!</definedName>
    <definedName name="GTDTCTANG_VL_BD" localSheetId="6">#REF!</definedName>
    <definedName name="GTDTCTANG_VL_BD">#REF!</definedName>
    <definedName name="GTDTCTANG_VL_KT" localSheetId="6">#REF!</definedName>
    <definedName name="GTDTCTANG_VL_KT">#REF!</definedName>
    <definedName name="GTNT1" localSheetId="6">#REF!</definedName>
    <definedName name="GTNT1">#REF!</definedName>
    <definedName name="GTNT2" localSheetId="6">#REF!</definedName>
    <definedName name="GTNT2">#REF!</definedName>
    <definedName name="GTXL" localSheetId="6">#REF!</definedName>
    <definedName name="GTXL">#REF!</definedName>
    <definedName name="Gxl" localSheetId="6">#REF!</definedName>
    <definedName name="Gxl">#REF!</definedName>
    <definedName name="gxm" localSheetId="6">#REF!</definedName>
    <definedName name="gxm">#REF!</definedName>
    <definedName name="H." localSheetId="6">#REF!</definedName>
    <definedName name="H.">#REF!</definedName>
    <definedName name="h.2" localSheetId="6">#REF!</definedName>
    <definedName name="h.2">#REF!</definedName>
    <definedName name="H_2" localSheetId="6">#REF!</definedName>
    <definedName name="H_2">#REF!</definedName>
    <definedName name="H_3" localSheetId="6">#REF!</definedName>
    <definedName name="H_3">#REF!</definedName>
    <definedName name="H_30" localSheetId="6">#REF!</definedName>
    <definedName name="H_30">#REF!</definedName>
    <definedName name="H_THUCHTHH" localSheetId="6">#REF!</definedName>
    <definedName name="H_THUCHTHH">#REF!</definedName>
    <definedName name="H_THUCTT" localSheetId="6">#REF!</definedName>
    <definedName name="H_THUCTT">#REF!</definedName>
    <definedName name="H0.001" localSheetId="6">#REF!</definedName>
    <definedName name="H0.001">#REF!</definedName>
    <definedName name="H0.011" localSheetId="6">#REF!</definedName>
    <definedName name="H0.011">#REF!</definedName>
    <definedName name="H0.021" localSheetId="6">#REF!</definedName>
    <definedName name="H0.021">#REF!</definedName>
    <definedName name="H0.031" localSheetId="6">#REF!</definedName>
    <definedName name="H0.031">#REF!</definedName>
    <definedName name="H1.2" localSheetId="6">#REF!</definedName>
    <definedName name="H1.2">#REF!</definedName>
    <definedName name="h1_" localSheetId="6">#REF!</definedName>
    <definedName name="h1_">#REF!</definedName>
    <definedName name="h2.2" localSheetId="6">#REF!</definedName>
    <definedName name="h2.2">#REF!</definedName>
    <definedName name="h2_" localSheetId="6">#REF!</definedName>
    <definedName name="h2_">#REF!</definedName>
    <definedName name="h3_" localSheetId="6">#REF!</definedName>
    <definedName name="h3_">#REF!</definedName>
    <definedName name="h4_" localSheetId="6">#REF!</definedName>
    <definedName name="h4_">#REF!</definedName>
    <definedName name="h5_" localSheetId="6">#REF!</definedName>
    <definedName name="h5_">#REF!</definedName>
    <definedName name="h6_" localSheetId="6">#REF!</definedName>
    <definedName name="h6_">#REF!</definedName>
    <definedName name="h7_" localSheetId="6">#REF!</definedName>
    <definedName name="h7_">#REF!</definedName>
    <definedName name="Ha" localSheetId="6">#REF!</definedName>
    <definedName name="Ha">#REF!</definedName>
    <definedName name="hb" localSheetId="6">#REF!</definedName>
    <definedName name="hb">#REF!</definedName>
    <definedName name="hc" localSheetId="6">#REF!</definedName>
    <definedName name="hc">#REF!</definedName>
    <definedName name="HCM" localSheetId="6">#REF!</definedName>
    <definedName name="HCM">#REF!</definedName>
    <definedName name="HCT" localSheetId="6">#REF!</definedName>
    <definedName name="HCT">#REF!</definedName>
    <definedName name="HD" localSheetId="6">#REF!</definedName>
    <definedName name="HD">#REF!</definedName>
    <definedName name="HDCCT" localSheetId="6">#REF!</definedName>
    <definedName name="HDCCT">#REF!</definedName>
    <definedName name="HDCD" localSheetId="6">#REF!</definedName>
    <definedName name="HDCD">#REF!</definedName>
    <definedName name="HDV" localSheetId="6">#REF!</definedName>
    <definedName name="HDV">#REF!</definedName>
    <definedName name="HE_SO_KHO_KHAN_CANG_DAY" localSheetId="6">#REF!</definedName>
    <definedName name="HE_SO_KHO_KHAN_CANG_DAY">#REF!</definedName>
    <definedName name="heä_soá_sình_laày" localSheetId="6">#REF!</definedName>
    <definedName name="heä_soá_sình_laày">#REF!</definedName>
    <definedName name="HESOm" localSheetId="6">#REF!</definedName>
    <definedName name="HESOm">#REF!</definedName>
    <definedName name="hg" localSheetId="6">#REF!</definedName>
    <definedName name="hg">#REF!</definedName>
    <definedName name="HG_P" localSheetId="6">#REF!</definedName>
    <definedName name="HG_P">#REF!</definedName>
    <definedName name="HG_PC" localSheetId="6">#REF!</definedName>
    <definedName name="HG_PC">#REF!</definedName>
    <definedName name="HG_PH" localSheetId="6">#REF!</definedName>
    <definedName name="HG_PH">#REF!</definedName>
    <definedName name="HG_T" localSheetId="6">#REF!</definedName>
    <definedName name="HG_T">#REF!</definedName>
    <definedName name="HG_TR" localSheetId="6">#REF!</definedName>
    <definedName name="HG_TR">#REF!</definedName>
    <definedName name="HH" localSheetId="6">#REF!</definedName>
    <definedName name="HH">#REF!</definedName>
    <definedName name="HH15HT" localSheetId="6">#REF!</definedName>
    <definedName name="HH15HT">#REF!</definedName>
    <definedName name="HH16HT" localSheetId="6">#REF!</definedName>
    <definedName name="HH16HT">#REF!</definedName>
    <definedName name="HH19HT" localSheetId="6">#REF!</definedName>
    <definedName name="HH19HT">#REF!</definedName>
    <definedName name="HH20HT" localSheetId="6">#REF!</definedName>
    <definedName name="HH20HT">#REF!</definedName>
    <definedName name="hhcv" localSheetId="6">#REF!</definedName>
    <definedName name="hhcv">#REF!</definedName>
    <definedName name="hhda4x6" localSheetId="6">#REF!</definedName>
    <definedName name="hhda4x6">#REF!</definedName>
    <definedName name="HHTT" localSheetId="6">#REF!</definedName>
    <definedName name="HHTT">#REF!</definedName>
    <definedName name="hhxm" localSheetId="6">#REF!</definedName>
    <definedName name="hhxm">#REF!</definedName>
    <definedName name="HiddenRows" localSheetId="6">#REF!</definedName>
    <definedName name="HiddenRows">#REF!</definedName>
    <definedName name="hien" localSheetId="6">#REF!</definedName>
    <definedName name="hien">#REF!</definedName>
    <definedName name="Hinh_thuc" localSheetId="6">#REF!</definedName>
    <definedName name="Hinh_thuc">#REF!</definedName>
    <definedName name="HM" localSheetId="6">#REF!</definedName>
    <definedName name="HM">#REF!</definedName>
    <definedName name="HM1_1" localSheetId="6">#REF!</definedName>
    <definedName name="HM1_1">#REF!</definedName>
    <definedName name="hn" localSheetId="6">#REF!</definedName>
    <definedName name="hn">#REF!</definedName>
    <definedName name="hn.1" localSheetId="6">#REF!</definedName>
    <definedName name="hn.1">#REF!</definedName>
    <definedName name="hn.2" localSheetId="6">#REF!</definedName>
    <definedName name="hn.2">#REF!</definedName>
    <definedName name="hnab" localSheetId="6">#REF!</definedName>
    <definedName name="hnab">#REF!</definedName>
    <definedName name="hnc" localSheetId="6">#REF!</definedName>
    <definedName name="hnc">#REF!</definedName>
    <definedName name="hnhd" localSheetId="6">#REF!</definedName>
    <definedName name="hnhd">#REF!</definedName>
    <definedName name="HOAN" localSheetId="6">#REF!</definedName>
    <definedName name="HOAN">#REF!</definedName>
    <definedName name="HOCMON" localSheetId="6">#REF!</definedName>
    <definedName name="HOCMON">#REF!</definedName>
    <definedName name="HOME_MANP" localSheetId="6">#REF!</definedName>
    <definedName name="HOME_MANP">#REF!</definedName>
    <definedName name="HOMEOFFICE_COST" localSheetId="6">#REF!</definedName>
    <definedName name="HOMEOFFICE_COST">#REF!</definedName>
    <definedName name="hoten" localSheetId="6">#REF!</definedName>
    <definedName name="hoten">#REF!</definedName>
    <definedName name="Hoü_vaì_tãn" localSheetId="6">#REF!</definedName>
    <definedName name="Hoü_vaì_tãn">#REF!</definedName>
    <definedName name="Hp" localSheetId="6">#REF!</definedName>
    <definedName name="Hp">#REF!</definedName>
    <definedName name="Hp." localSheetId="6">#REF!</definedName>
    <definedName name="Hp.">#REF!</definedName>
    <definedName name="HS" localSheetId="6">#REF!</definedName>
    <definedName name="HS">#REF!</definedName>
    <definedName name="HS_BLUONG" localSheetId="6">#REF!</definedName>
    <definedName name="HS_BLUONG">#REF!</definedName>
    <definedName name="Hs_mtc" localSheetId="6">#REF!</definedName>
    <definedName name="Hs_mtc">#REF!</definedName>
    <definedName name="Hs_NC" localSheetId="6">#REF!</definedName>
    <definedName name="Hs_NC">#REF!</definedName>
    <definedName name="hsanfa" localSheetId="6">#REF!</definedName>
    <definedName name="hsanfa">#REF!</definedName>
    <definedName name="Hsc" localSheetId="6">#REF!</definedName>
    <definedName name="Hsc">#REF!</definedName>
    <definedName name="hsdc1" localSheetId="6">#REF!</definedName>
    <definedName name="hsdc1">#REF!</definedName>
    <definedName name="hsdc4" localSheetId="6">#REF!</definedName>
    <definedName name="hsdc4">#REF!</definedName>
    <definedName name="HSDD" localSheetId="6">#REF!</definedName>
    <definedName name="HSDD">#REF!</definedName>
    <definedName name="HSDNmay" localSheetId="6">#REF!</definedName>
    <definedName name="HSDNmay">#REF!</definedName>
    <definedName name="HSDNnc" localSheetId="6">#REF!</definedName>
    <definedName name="HSDNnc">#REF!</definedName>
    <definedName name="HSDNvl" localSheetId="6">#REF!</definedName>
    <definedName name="HSDNvl">#REF!</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hac" localSheetId="6">#REF!</definedName>
    <definedName name="hskhac">#REF!</definedName>
    <definedName name="HSKK35" localSheetId="6">#REF!</definedName>
    <definedName name="HSKK35">#REF!</definedName>
    <definedName name="HSLX" localSheetId="6">#REF!</definedName>
    <definedName name="HSLX">#REF!</definedName>
    <definedName name="HSLXP" localSheetId="6">#REF!</definedName>
    <definedName name="HSLXP">#REF!</definedName>
    <definedName name="HSMay" localSheetId="6">#REF!</definedName>
    <definedName name="HSMay">#REF!</definedName>
    <definedName name="HSO" localSheetId="6">#REF!</definedName>
    <definedName name="HSO">#REF!</definedName>
    <definedName name="HSSL" localSheetId="6">#REF!</definedName>
    <definedName name="HSSL">#REF!</definedName>
    <definedName name="hstl1" localSheetId="6">#REF!</definedName>
    <definedName name="hstl1">#REF!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25nc" localSheetId="6">#REF!</definedName>
    <definedName name="ht25nc">#REF!</definedName>
    <definedName name="ht25vl" localSheetId="6">#REF!</definedName>
    <definedName name="ht25vl">#REF!</definedName>
    <definedName name="ht325nc" localSheetId="6">#REF!</definedName>
    <definedName name="ht325nc">#REF!</definedName>
    <definedName name="ht325vl" localSheetId="6">#REF!</definedName>
    <definedName name="ht325vl">#REF!</definedName>
    <definedName name="ht37k" localSheetId="6">#REF!</definedName>
    <definedName name="ht37k">#REF!</definedName>
    <definedName name="ht37nc" localSheetId="6">#REF!</definedName>
    <definedName name="ht37nc">#REF!</definedName>
    <definedName name="ht50nc" localSheetId="6">#REF!</definedName>
    <definedName name="ht50nc">#REF!</definedName>
    <definedName name="ht50vl" localSheetId="6">#REF!</definedName>
    <definedName name="ht50vl">#REF!</definedName>
    <definedName name="HTC" localSheetId="6">#REF!</definedName>
    <definedName name="HTC">#REF!</definedName>
    <definedName name="HTD" localSheetId="6">#REF!</definedName>
    <definedName name="HTD">#REF!</definedName>
    <definedName name="htdau" localSheetId="6">#REF!</definedName>
    <definedName name="htdau">#REF!</definedName>
    <definedName name="htham" localSheetId="6">#REF!</definedName>
    <definedName name="htham">#REF!</definedName>
    <definedName name="HTHH" localSheetId="6">#REF!</definedName>
    <definedName name="HTHH">#REF!</definedName>
    <definedName name="HTNC" localSheetId="6">#REF!</definedName>
    <definedName name="HTNC">#REF!</definedName>
    <definedName name="HTT" localSheetId="6">#REF!</definedName>
    <definedName name="HTT">#REF!</definedName>
    <definedName name="HTV" localSheetId="6">#REF!</definedName>
    <definedName name="HTV">#REF!</definedName>
    <definedName name="HTVL" localSheetId="6">#REF!</definedName>
    <definedName name="HTVL">#REF!</definedName>
    <definedName name="HUE" localSheetId="6">#REF!</definedName>
    <definedName name="HUE">#REF!</definedName>
    <definedName name="HUYHAN" localSheetId="6">#REF!</definedName>
    <definedName name="HUYHAN">#REF!</definedName>
    <definedName name="HV">#REF!</definedName>
    <definedName name="HVC" localSheetId="6">#REF!</definedName>
    <definedName name="HVC">#REF!</definedName>
    <definedName name="HVK" localSheetId="6">#REF!</definedName>
    <definedName name="HVK">#REF!</definedName>
    <definedName name="HVT" localSheetId="6">#REF!</definedName>
    <definedName name="HVT">#REF!</definedName>
    <definedName name="I" localSheetId="6">#REF!</definedName>
    <definedName name="I">#REF!</definedName>
    <definedName name="I_A" localSheetId="6">#REF!</definedName>
    <definedName name="I_A">#REF!</definedName>
    <definedName name="I_B" localSheetId="6">#REF!</definedName>
    <definedName name="I_B">#REF!</definedName>
    <definedName name="I_c" localSheetId="6">#REF!</definedName>
    <definedName name="I_c">#REF!</definedName>
    <definedName name="I2É6" localSheetId="6">#REF!</definedName>
    <definedName name="I2É6">#REF!</definedName>
    <definedName name="IDLAB_COST" localSheetId="6">#REF!</definedName>
    <definedName name="IDLAB_COST">#REF!</definedName>
    <definedName name="II" localSheetId="6">#REF!</definedName>
    <definedName name="II">#REF!</definedName>
    <definedName name="II_A" localSheetId="6">#REF!</definedName>
    <definedName name="II_A">#REF!</definedName>
    <definedName name="II_B" localSheetId="6">#REF!</definedName>
    <definedName name="II_B">#REF!</definedName>
    <definedName name="II_c" localSheetId="6">#REF!</definedName>
    <definedName name="II_c">#REF!</definedName>
    <definedName name="III" localSheetId="6">#REF!</definedName>
    <definedName name="III">#REF!</definedName>
    <definedName name="III_a" localSheetId="6">#REF!</definedName>
    <definedName name="III_a">#REF!</definedName>
    <definedName name="III_B" localSheetId="6">#REF!</definedName>
    <definedName name="III_B">#REF!</definedName>
    <definedName name="III_c" localSheetId="6">#REF!</definedName>
    <definedName name="III_c">#REF!</definedName>
    <definedName name="in" localSheetId="6">#REF!</definedName>
    <definedName name="in">#REF!</definedName>
    <definedName name="INBL" localSheetId="6">#REF!</definedName>
    <definedName name="INBL">#REF!</definedName>
    <definedName name="IND_LAB" localSheetId="6">#REF!</definedName>
    <definedName name="IND_LAB">#REF!</definedName>
    <definedName name="INDMANP" localSheetId="6">#REF!</definedName>
    <definedName name="INDMANP">#REF!</definedName>
    <definedName name="Interest_Rate">#REF!</definedName>
    <definedName name="InteriorWork" localSheetId="6">#REF!</definedName>
    <definedName name="InteriorWork">#REF!</definedName>
    <definedName name="inth" localSheetId="6">#REF!</definedName>
    <definedName name="inth">#REF!</definedName>
    <definedName name="IO" localSheetId="6">#REF!</definedName>
    <definedName name="IO">#REF!</definedName>
    <definedName name="Ip" localSheetId="6">#REF!</definedName>
    <definedName name="Ip">#REF!</definedName>
    <definedName name="Iran_Against" localSheetId="6">#REF!</definedName>
    <definedName name="Iran_Against">#REF!</definedName>
    <definedName name="Iran_Played" localSheetId="6">#REF!</definedName>
    <definedName name="Iran_Played">#REF!</definedName>
    <definedName name="IST" localSheetId="6">#REF!</definedName>
    <definedName name="IST">#REF!</definedName>
    <definedName name="Italy_Against" localSheetId="6">#REF!</definedName>
    <definedName name="Italy_Against">#REF!</definedName>
    <definedName name="Italy_Played" localSheetId="6">#REF!</definedName>
    <definedName name="Italy_Played">#REF!</definedName>
    <definedName name="IV" localSheetId="6">#REF!</definedName>
    <definedName name="IV">#REF!</definedName>
    <definedName name="Ivory_Against" localSheetId="6">#REF!</definedName>
    <definedName name="Ivory_Against">#REF!</definedName>
    <definedName name="Ivory_Played" localSheetId="6">#REF!</definedName>
    <definedName name="Ivory_Played">#REF!</definedName>
    <definedName name="j" localSheetId="6">#REF!</definedName>
    <definedName name="j">#REF!</definedName>
    <definedName name="j356C8" localSheetId="6">#REF!</definedName>
    <definedName name="j356C8">#REF!</definedName>
    <definedName name="Japan_Against" localSheetId="6">#REF!</definedName>
    <definedName name="Japan_Against">#REF!</definedName>
    <definedName name="Japan_Played" localSheetId="6">#REF!</definedName>
    <definedName name="Japan_Played">#REF!</definedName>
    <definedName name="K" localSheetId="6">#REF!</definedName>
    <definedName name="K">#REF!</definedName>
    <definedName name="K0.001" localSheetId="6">#REF!</definedName>
    <definedName name="K0.001">#REF!</definedName>
    <definedName name="K0.011" localSheetId="6">#REF!</definedName>
    <definedName name="K0.011">#REF!</definedName>
    <definedName name="K0.101" localSheetId="6">#REF!</definedName>
    <definedName name="K0.101">#REF!</definedName>
    <definedName name="K0.111" localSheetId="6">#REF!</definedName>
    <definedName name="K0.111">#REF!</definedName>
    <definedName name="K0.201" localSheetId="6">#REF!</definedName>
    <definedName name="K0.201">#REF!</definedName>
    <definedName name="K0.211" localSheetId="6">#REF!</definedName>
    <definedName name="K0.211">#REF!</definedName>
    <definedName name="K0.301" localSheetId="6">#REF!</definedName>
    <definedName name="K0.301">#REF!</definedName>
    <definedName name="K0.311" localSheetId="6">#REF!</definedName>
    <definedName name="K0.311">#REF!</definedName>
    <definedName name="K0.400" localSheetId="6">#REF!</definedName>
    <definedName name="K0.400">#REF!</definedName>
    <definedName name="K0.410" localSheetId="6">#REF!</definedName>
    <definedName name="K0.410">#REF!</definedName>
    <definedName name="K0.501" localSheetId="6">#REF!</definedName>
    <definedName name="K0.501">#REF!</definedName>
    <definedName name="K0.511" localSheetId="6">#REF!</definedName>
    <definedName name="K0.511">#REF!</definedName>
    <definedName name="K0.61" localSheetId="6">#REF!</definedName>
    <definedName name="K0.61">#REF!</definedName>
    <definedName name="K0.71" localSheetId="6">#REF!</definedName>
    <definedName name="K0.71">#REF!</definedName>
    <definedName name="K1.001" localSheetId="6">#REF!</definedName>
    <definedName name="K1.001">#REF!</definedName>
    <definedName name="K1.021" localSheetId="6">#REF!</definedName>
    <definedName name="K1.021">#REF!</definedName>
    <definedName name="K1.041" localSheetId="6">#REF!</definedName>
    <definedName name="K1.041">#REF!</definedName>
    <definedName name="K1.121" localSheetId="6">#REF!</definedName>
    <definedName name="K1.121">#REF!</definedName>
    <definedName name="K1.201" localSheetId="6">#REF!</definedName>
    <definedName name="K1.201">#REF!</definedName>
    <definedName name="K1.211" localSheetId="6">#REF!</definedName>
    <definedName name="K1.211">#REF!</definedName>
    <definedName name="K1.221" localSheetId="6">#REF!</definedName>
    <definedName name="K1.221">#REF!</definedName>
    <definedName name="K1.301" localSheetId="6">#REF!</definedName>
    <definedName name="K1.301">#REF!</definedName>
    <definedName name="K1.321" localSheetId="6">#REF!</definedName>
    <definedName name="K1.321">#REF!</definedName>
    <definedName name="K1.331" localSheetId="6">#REF!</definedName>
    <definedName name="K1.331">#REF!</definedName>
    <definedName name="K1.341" localSheetId="6">#REF!</definedName>
    <definedName name="K1.341">#REF!</definedName>
    <definedName name="K1.401" localSheetId="6">#REF!</definedName>
    <definedName name="K1.401">#REF!</definedName>
    <definedName name="K1.411" localSheetId="6">#REF!</definedName>
    <definedName name="K1.411">#REF!</definedName>
    <definedName name="K1.421" localSheetId="6">#REF!</definedName>
    <definedName name="K1.421">#REF!</definedName>
    <definedName name="K1.431" localSheetId="6">#REF!</definedName>
    <definedName name="K1.431">#REF!</definedName>
    <definedName name="K1.441" localSheetId="6">#REF!</definedName>
    <definedName name="K1.441">#REF!</definedName>
    <definedName name="K1_" localSheetId="6">#REF!</definedName>
    <definedName name="K1_">#REF!</definedName>
    <definedName name="K2.001" localSheetId="6">#REF!</definedName>
    <definedName name="K2.001">#REF!</definedName>
    <definedName name="K2.011" localSheetId="6">#REF!</definedName>
    <definedName name="K2.011">#REF!</definedName>
    <definedName name="K2.021" localSheetId="6">#REF!</definedName>
    <definedName name="K2.021">#REF!</definedName>
    <definedName name="K2.031" localSheetId="6">#REF!</definedName>
    <definedName name="K2.031">#REF!</definedName>
    <definedName name="K2.041" localSheetId="6">#REF!</definedName>
    <definedName name="K2.041">#REF!</definedName>
    <definedName name="K2.101" localSheetId="6">#REF!</definedName>
    <definedName name="K2.101">#REF!</definedName>
    <definedName name="K2.111" localSheetId="6">#REF!</definedName>
    <definedName name="K2.111">#REF!</definedName>
    <definedName name="K2.121" localSheetId="6">#REF!</definedName>
    <definedName name="K2.121">#REF!</definedName>
    <definedName name="K2.131" localSheetId="6">#REF!</definedName>
    <definedName name="K2.131">#REF!</definedName>
    <definedName name="K2.141" localSheetId="6">#REF!</definedName>
    <definedName name="K2.141">#REF!</definedName>
    <definedName name="K2.201" localSheetId="6">#REF!</definedName>
    <definedName name="K2.201">#REF!</definedName>
    <definedName name="K2.211" localSheetId="6">#REF!</definedName>
    <definedName name="K2.211">#REF!</definedName>
    <definedName name="K2.221" localSheetId="6">#REF!</definedName>
    <definedName name="K2.221">#REF!</definedName>
    <definedName name="K2.231" localSheetId="6">#REF!</definedName>
    <definedName name="K2.231">#REF!</definedName>
    <definedName name="K2.241" localSheetId="6">#REF!</definedName>
    <definedName name="K2.241">#REF!</definedName>
    <definedName name="K2.301" localSheetId="6">#REF!</definedName>
    <definedName name="K2.301">#REF!</definedName>
    <definedName name="K2.321" localSheetId="6">#REF!</definedName>
    <definedName name="K2.321">#REF!</definedName>
    <definedName name="K2.341" localSheetId="6">#REF!</definedName>
    <definedName name="K2.341">#REF!</definedName>
    <definedName name="K2.400" localSheetId="6">#REF!</definedName>
    <definedName name="K2.400">#REF!</definedName>
    <definedName name="K2.420" localSheetId="6">#REF!</definedName>
    <definedName name="K2.420">#REF!</definedName>
    <definedName name="K2.440" localSheetId="6">#REF!</definedName>
    <definedName name="K2.440">#REF!</definedName>
    <definedName name="K2.500" localSheetId="6">#REF!</definedName>
    <definedName name="K2.500">#REF!</definedName>
    <definedName name="K2.520" localSheetId="6">#REF!</definedName>
    <definedName name="K2.520">#REF!</definedName>
    <definedName name="K2.540" localSheetId="6">#REF!</definedName>
    <definedName name="K2.540">#REF!</definedName>
    <definedName name="k2b" localSheetId="6">#REF!</definedName>
    <definedName name="k2b">#REF!</definedName>
    <definedName name="K3.210" localSheetId="6">#REF!</definedName>
    <definedName name="K3.210">#REF!</definedName>
    <definedName name="K3.220" localSheetId="6">#REF!</definedName>
    <definedName name="K3.220">#REF!</definedName>
    <definedName name="K3.230" localSheetId="6">#REF!</definedName>
    <definedName name="K3.230">#REF!</definedName>
    <definedName name="K3.310" localSheetId="6">#REF!</definedName>
    <definedName name="K3.310">#REF!</definedName>
    <definedName name="K3.320" localSheetId="6">#REF!</definedName>
    <definedName name="K3.320">#REF!</definedName>
    <definedName name="K3.330" localSheetId="6">#REF!</definedName>
    <definedName name="K3.330">#REF!</definedName>
    <definedName name="K3.410" localSheetId="6">#REF!</definedName>
    <definedName name="K3.410">#REF!</definedName>
    <definedName name="K3.430" localSheetId="6">#REF!</definedName>
    <definedName name="K3.430">#REF!</definedName>
    <definedName name="K3.450" localSheetId="6">#REF!</definedName>
    <definedName name="K3.450">#REF!</definedName>
    <definedName name="K4.010" localSheetId="6">#REF!</definedName>
    <definedName name="K4.010">#REF!</definedName>
    <definedName name="K4.020" localSheetId="6">#REF!</definedName>
    <definedName name="K4.020">#REF!</definedName>
    <definedName name="K4.110" localSheetId="6">#REF!</definedName>
    <definedName name="K4.110">#REF!</definedName>
    <definedName name="K4.120" localSheetId="6">#REF!</definedName>
    <definedName name="K4.120">#REF!</definedName>
    <definedName name="K4.210" localSheetId="6">#REF!</definedName>
    <definedName name="K4.210">#REF!</definedName>
    <definedName name="K4.220" localSheetId="6">#REF!</definedName>
    <definedName name="K4.220">#REF!</definedName>
    <definedName name="K4.230" localSheetId="6">#REF!</definedName>
    <definedName name="K4.230">#REF!</definedName>
    <definedName name="K4.240" localSheetId="6">#REF!</definedName>
    <definedName name="K4.240">#REF!</definedName>
    <definedName name="KA" localSheetId="6">#REF!</definedName>
    <definedName name="KA">#REF!</definedName>
    <definedName name="KAE" localSheetId="6">#REF!</definedName>
    <definedName name="KAE">#REF!</definedName>
    <definedName name="KAS" localSheetId="6">#REF!</definedName>
    <definedName name="KAS">#REF!</definedName>
    <definedName name="kb" localSheetId="6">#REF!</definedName>
    <definedName name="kb">#REF!</definedName>
    <definedName name="kcong" localSheetId="6">#REF!</definedName>
    <definedName name="kcong">#REF!</definedName>
    <definedName name="KD" localSheetId="6">#REF!</definedName>
    <definedName name="KD">#REF!</definedName>
    <definedName name="kdien" localSheetId="6">#REF!</definedName>
    <definedName name="kdien">#REF!</definedName>
    <definedName name="KgBM" localSheetId="6">#REF!</definedName>
    <definedName name="KgBM">#REF!</definedName>
    <definedName name="Kgcot" localSheetId="6">#REF!</definedName>
    <definedName name="Kgcot">#REF!</definedName>
    <definedName name="KgCTd4" localSheetId="6">#REF!</definedName>
    <definedName name="KgCTd4">#REF!</definedName>
    <definedName name="KgCTt4" localSheetId="6">#REF!</definedName>
    <definedName name="KgCTt4">#REF!</definedName>
    <definedName name="Kgdamd4" localSheetId="6">#REF!</definedName>
    <definedName name="Kgdamd4">#REF!</definedName>
    <definedName name="Kgdamt4" localSheetId="6">#REF!</definedName>
    <definedName name="Kgdamt4">#REF!</definedName>
    <definedName name="Kgmong" localSheetId="6">#REF!</definedName>
    <definedName name="Kgmong">#REF!</definedName>
    <definedName name="KgNXOLdk" localSheetId="6">#REF!</definedName>
    <definedName name="KgNXOLdk">#REF!</definedName>
    <definedName name="Kgsan" localSheetId="6">#REF!</definedName>
    <definedName name="Kgsan">#REF!</definedName>
    <definedName name="kh" localSheetId="6">#REF!</definedName>
    <definedName name="kh">#REF!</definedName>
    <definedName name="KH_Chang" localSheetId="6">#REF!</definedName>
    <definedName name="KH_Chang">#REF!</definedName>
    <definedName name="Khac">#REF!</definedName>
    <definedName name="Khao_sat__bcnckt__thiÕt_kÕ_phÝ" localSheetId="6">#REF!</definedName>
    <definedName name="Khao_sat__bcnckt__thiÕt_kÕ_phÝ">#REF!</definedName>
    <definedName name="Khäúi_læåüng" localSheetId="6">#REF!</definedName>
    <definedName name="Khäúi_læåüng">#REF!</definedName>
    <definedName name="Khèi" localSheetId="6">#REF!</definedName>
    <definedName name="Khèi">#REF!</definedName>
    <definedName name="Khèi_luîng_dao_dat" localSheetId="6">#REF!</definedName>
    <definedName name="Khèi_luîng_dao_dat">#REF!</definedName>
    <definedName name="KHL" localSheetId="6">#REF!</definedName>
    <definedName name="KHL">#REF!</definedName>
    <definedName name="KHO_CONG_TRINH" localSheetId="6">#REF!</definedName>
    <definedName name="KHO_CONG_TRINH">#REF!</definedName>
    <definedName name="khoan" localSheetId="6">#REF!</definedName>
    <definedName name="khoan">#REF!</definedName>
    <definedName name="Khocau" localSheetId="6">#REF!</definedName>
    <definedName name="Khocau">#REF!</definedName>
    <definedName name="khoiluong" localSheetId="6">#REF!</definedName>
    <definedName name="khoiluong">#REF!</definedName>
    <definedName name="Khong_can_doi">#REF!</definedName>
    <definedName name="kiem" localSheetId="6">#REF!</definedName>
    <definedName name="kiem">#REF!</definedName>
    <definedName name="Kiem_tra_trung_ten" localSheetId="6">#REF!</definedName>
    <definedName name="Kiem_tra_trung_ten">#REF!</definedName>
    <definedName name="KINH_PHI_DEN_BU" localSheetId="6">#REF!</definedName>
    <definedName name="KINH_PHI_DEN_BU">#REF!</definedName>
    <definedName name="KINH_PHI_DZ0.4KV" localSheetId="6">#REF!</definedName>
    <definedName name="KINH_PHI_DZ0.4KV">#REF!</definedName>
    <definedName name="KINH_PHI_DZ22KV" localSheetId="6">#REF!</definedName>
    <definedName name="KINH_PHI_DZ22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inh_phÝ_thùc_hiÖn_dÒn_bï" localSheetId="6">#REF!</definedName>
    <definedName name="Kinh_phÝ_thùc_hiÖn_dÒn_bï">#REF!</definedName>
    <definedName name="Kks" localSheetId="6">#REF!</definedName>
    <definedName name="Kks">#REF!</definedName>
    <definedName name="Kks." localSheetId="6">#REF!</definedName>
    <definedName name="Kks.">#REF!</definedName>
    <definedName name="KL" localSheetId="6">#REF!</definedName>
    <definedName name="KL">#REF!</definedName>
    <definedName name="kl_ME" localSheetId="6">#REF!</definedName>
    <definedName name="kl_ME">#REF!</definedName>
    <definedName name="KL_TA" localSheetId="6">#REF!</definedName>
    <definedName name="KL_TA">#REF!</definedName>
    <definedName name="KL_TBA" localSheetId="6">#REF!</definedName>
    <definedName name="KL_TBA">#REF!</definedName>
    <definedName name="kldd1p" localSheetId="6">#REF!</definedName>
    <definedName name="kldd1p">#REF!</definedName>
    <definedName name="kldd3p" localSheetId="6">#REF!</definedName>
    <definedName name="kldd3p">#REF!</definedName>
    <definedName name="KLTHDN" localSheetId="6">#REF!</definedName>
    <definedName name="KLTHDN">#REF!</definedName>
    <definedName name="KLVANKHUON" localSheetId="6">#REF!</definedName>
    <definedName name="KLVANKHUON">#REF!</definedName>
    <definedName name="Km" localSheetId="6">#REF!</definedName>
    <definedName name="Km">#REF!</definedName>
    <definedName name="kmong" localSheetId="6">#REF!</definedName>
    <definedName name="kmong">#REF!</definedName>
    <definedName name="Knc" localSheetId="6">#REF!</definedName>
    <definedName name="Knc">#REF!</definedName>
    <definedName name="Knc." localSheetId="6">#REF!</definedName>
    <definedName name="Knc.">#REF!</definedName>
    <definedName name="kontum">#REF!</definedName>
    <definedName name="Korea_Against" localSheetId="6">#REF!</definedName>
    <definedName name="Korea_Against">#REF!</definedName>
    <definedName name="Korea_Played" localSheetId="6">#REF!</definedName>
    <definedName name="Korea_Played">#REF!</definedName>
    <definedName name="KP" localSheetId="6">#REF!</definedName>
    <definedName name="KP">#REF!</definedName>
    <definedName name="kp1ph" localSheetId="6">#REF!</definedName>
    <definedName name="kp1ph">#REF!</definedName>
    <definedName name="Ks" localSheetId="6">#REF!</definedName>
    <definedName name="Ks">#REF!</definedName>
    <definedName name="kshv" localSheetId="6">#REF!</definedName>
    <definedName name="kshv">#REF!</definedName>
    <definedName name="KSKTDZ" localSheetId="6">#REF!</definedName>
    <definedName name="KSKTDZ">#REF!</definedName>
    <definedName name="KSKTTBA" localSheetId="6">#REF!</definedName>
    <definedName name="KSKTTBA">#REF!</definedName>
    <definedName name="ksp" localSheetId="6">#REF!</definedName>
    <definedName name="ksp">#REF!</definedName>
    <definedName name="KSTK" localSheetId="6">#REF!</definedName>
    <definedName name="KSTK">#REF!</definedName>
    <definedName name="KTHD" localSheetId="6">#REF!</definedName>
    <definedName name="KTHD">#REF!</definedName>
    <definedName name="KVC" localSheetId="6">#REF!</definedName>
    <definedName name="KVC">#REF!</definedName>
    <definedName name="L" localSheetId="6">#REF!</definedName>
    <definedName name="L">#REF!</definedName>
    <definedName name="L_1" localSheetId="6">#REF!</definedName>
    <definedName name="L_1">#REF!</definedName>
    <definedName name="L_2dau" localSheetId="6">#REF!</definedName>
    <definedName name="L_2dau">#REF!</definedName>
    <definedName name="L_3dau" localSheetId="6">#REF!</definedName>
    <definedName name="L_3dau">#REF!</definedName>
    <definedName name="L_mong" localSheetId="6">#REF!</definedName>
    <definedName name="L_mong">#REF!</definedName>
    <definedName name="Lai" localSheetId="6">#REF!</definedName>
    <definedName name="Lai">#REF!</definedName>
    <definedName name="laikhdz" localSheetId="6">#REF!</definedName>
    <definedName name="laikhdz">#REF!</definedName>
    <definedName name="Lam_viec_tot" localSheetId="6">#REF!</definedName>
    <definedName name="Lam_viec_tot">#REF!</definedName>
    <definedName name="LAMTUBE" localSheetId="6">#REF!</definedName>
    <definedName name="LAMTUBE">#REF!</definedName>
    <definedName name="lan">#REF!</definedName>
    <definedName name="LANDIMP" localSheetId="6">#REF!</definedName>
    <definedName name="LANDIMP">#REF!</definedName>
    <definedName name="LANDREV" localSheetId="6">#REF!</definedName>
    <definedName name="LANDREV">#REF!</definedName>
    <definedName name="lanh_bq" localSheetId="6">#REF!</definedName>
    <definedName name="lanh_bq">#REF!</definedName>
    <definedName name="lanh_bv" localSheetId="6">#REF!</definedName>
    <definedName name="lanh_bv">#REF!</definedName>
    <definedName name="lanh_ck" localSheetId="6">#REF!</definedName>
    <definedName name="lanh_ck">#REF!</definedName>
    <definedName name="lanh_d1" localSheetId="6">#REF!</definedName>
    <definedName name="lanh_d1">#REF!</definedName>
    <definedName name="lanh_d2" localSheetId="6">#REF!</definedName>
    <definedName name="lanh_d2">#REF!</definedName>
    <definedName name="lanh_d3" localSheetId="6">#REF!</definedName>
    <definedName name="lanh_d3">#REF!</definedName>
    <definedName name="lanh_dl" localSheetId="6">#REF!</definedName>
    <definedName name="lanh_dl">#REF!</definedName>
    <definedName name="lanh_kcs" localSheetId="6">#REF!</definedName>
    <definedName name="lanh_kcs">#REF!</definedName>
    <definedName name="lanh_nb" localSheetId="6">#REF!</definedName>
    <definedName name="lanh_nb">#REF!</definedName>
    <definedName name="lanh_ngio" localSheetId="6">#REF!</definedName>
    <definedName name="lanh_ngio">#REF!</definedName>
    <definedName name="lanh_nv" localSheetId="6">#REF!</definedName>
    <definedName name="lanh_nv">#REF!</definedName>
    <definedName name="lanh_t3" localSheetId="6">#REF!</definedName>
    <definedName name="lanh_t3">#REF!</definedName>
    <definedName name="lanh_t4" localSheetId="6">#REF!</definedName>
    <definedName name="lanh_t4">#REF!</definedName>
    <definedName name="lanh_t5" localSheetId="6">#REF!</definedName>
    <definedName name="lanh_t5">#REF!</definedName>
    <definedName name="lanh_t6" localSheetId="6">#REF!</definedName>
    <definedName name="lanh_t6">#REF!</definedName>
    <definedName name="lanh_tc" localSheetId="6">#REF!</definedName>
    <definedName name="lanh_tc">#REF!</definedName>
    <definedName name="lanh_tm" localSheetId="6">#REF!</definedName>
    <definedName name="lanh_tm">#REF!</definedName>
    <definedName name="lanh_vs" localSheetId="6">#REF!</definedName>
    <definedName name="lanh_vs">#REF!</definedName>
    <definedName name="lanh_xh" localSheetId="6">#REF!</definedName>
    <definedName name="lanh_xh">#REF!</definedName>
    <definedName name="lanhto" localSheetId="6">#REF!</definedName>
    <definedName name="lanhto">#REF!</definedName>
    <definedName name="LAP_DAT_TBA" localSheetId="6">#REF!</definedName>
    <definedName name="LAP_DAT_TBA">#REF!</definedName>
    <definedName name="Last_Row">#REF!</definedName>
    <definedName name="Lc" localSheetId="6">#REF!</definedName>
    <definedName name="Lc">#REF!</definedName>
    <definedName name="lcb_bq" localSheetId="6">#REF!</definedName>
    <definedName name="lcb_bq">#REF!</definedName>
    <definedName name="lcb_bv" localSheetId="6">#REF!</definedName>
    <definedName name="lcb_bv">#REF!</definedName>
    <definedName name="lcb_ck" localSheetId="6">#REF!</definedName>
    <definedName name="lcb_ck">#REF!</definedName>
    <definedName name="lcb_d1" localSheetId="6">#REF!</definedName>
    <definedName name="lcb_d1">#REF!</definedName>
    <definedName name="lcb_d2" localSheetId="6">#REF!</definedName>
    <definedName name="lcb_d2">#REF!</definedName>
    <definedName name="lcb_d3" localSheetId="6">#REF!</definedName>
    <definedName name="lcb_d3">#REF!</definedName>
    <definedName name="lcb_dl" localSheetId="6">#REF!</definedName>
    <definedName name="lcb_dl">#REF!</definedName>
    <definedName name="lcb_kcs" localSheetId="6">#REF!</definedName>
    <definedName name="lcb_kcs">#REF!</definedName>
    <definedName name="lcb_nb" localSheetId="6">#REF!</definedName>
    <definedName name="lcb_nb">#REF!</definedName>
    <definedName name="lcb_ngio" localSheetId="6">#REF!</definedName>
    <definedName name="lcb_ngio">#REF!</definedName>
    <definedName name="lcb_nv" localSheetId="6">#REF!</definedName>
    <definedName name="lcb_nv">#REF!</definedName>
    <definedName name="lcb_t3" localSheetId="6">#REF!</definedName>
    <definedName name="lcb_t3">#REF!</definedName>
    <definedName name="lcb_t4" localSheetId="6">#REF!</definedName>
    <definedName name="lcb_t4">#REF!</definedName>
    <definedName name="lcb_t5" localSheetId="6">#REF!</definedName>
    <definedName name="lcb_t5">#REF!</definedName>
    <definedName name="lcb_t6" localSheetId="6">#REF!</definedName>
    <definedName name="lcb_t6">#REF!</definedName>
    <definedName name="lcb_tc" localSheetId="6">#REF!</definedName>
    <definedName name="lcb_tc">#REF!</definedName>
    <definedName name="lcb_tm" localSheetId="6">#REF!</definedName>
    <definedName name="lcb_tm">#REF!</definedName>
    <definedName name="lcb_vs" localSheetId="6">#REF!</definedName>
    <definedName name="lcb_vs">#REF!</definedName>
    <definedName name="lcb_xh" localSheetId="6">#REF!</definedName>
    <definedName name="lcb_xh">#REF!</definedName>
    <definedName name="LCD" localSheetId="6">#REF!</definedName>
    <definedName name="LCD">#REF!</definedName>
    <definedName name="lcn" localSheetId="6">#REF!</definedName>
    <definedName name="lcn">#REF!</definedName>
    <definedName name="LCT" localSheetId="6">#REF!</definedName>
    <definedName name="LCT">#REF!</definedName>
    <definedName name="ld" localSheetId="6">#REF!</definedName>
    <definedName name="ld">#REF!</definedName>
    <definedName name="LDAM" localSheetId="6">#REF!</definedName>
    <definedName name="LDAM">#REF!</definedName>
    <definedName name="Ldc" localSheetId="6">#REF!</definedName>
    <definedName name="Ldc">#REF!</definedName>
    <definedName name="Ldh" localSheetId="6">#REF!</definedName>
    <definedName name="Ldh">#REF!</definedName>
    <definedName name="LDM" localSheetId="6">#REF!</definedName>
    <definedName name="LDM">#REF!</definedName>
    <definedName name="le_bq" localSheetId="6">#REF!</definedName>
    <definedName name="le_bq">#REF!</definedName>
    <definedName name="le_bv" localSheetId="6">#REF!</definedName>
    <definedName name="le_bv">#REF!</definedName>
    <definedName name="le_ck" localSheetId="6">#REF!</definedName>
    <definedName name="le_ck">#REF!</definedName>
    <definedName name="le_d1" localSheetId="6">#REF!</definedName>
    <definedName name="le_d1">#REF!</definedName>
    <definedName name="le_d2" localSheetId="6">#REF!</definedName>
    <definedName name="le_d2">#REF!</definedName>
    <definedName name="le_d3" localSheetId="6">#REF!</definedName>
    <definedName name="le_d3">#REF!</definedName>
    <definedName name="le_dl" localSheetId="6">#REF!</definedName>
    <definedName name="le_dl">#REF!</definedName>
    <definedName name="le_kcs" localSheetId="6">#REF!</definedName>
    <definedName name="le_kcs">#REF!</definedName>
    <definedName name="le_nb" localSheetId="6">#REF!</definedName>
    <definedName name="le_nb">#REF!</definedName>
    <definedName name="le_ngio" localSheetId="6">#REF!</definedName>
    <definedName name="le_ngio">#REF!</definedName>
    <definedName name="le_nv" localSheetId="6">#REF!</definedName>
    <definedName name="le_nv">#REF!</definedName>
    <definedName name="le_t3" localSheetId="6">#REF!</definedName>
    <definedName name="le_t3">#REF!</definedName>
    <definedName name="le_t4" localSheetId="6">#REF!</definedName>
    <definedName name="le_t4">#REF!</definedName>
    <definedName name="le_t5" localSheetId="6">#REF!</definedName>
    <definedName name="le_t5">#REF!</definedName>
    <definedName name="le_t6" localSheetId="6">#REF!</definedName>
    <definedName name="le_t6">#REF!</definedName>
    <definedName name="le_tc" localSheetId="6">#REF!</definedName>
    <definedName name="le_tc">#REF!</definedName>
    <definedName name="le_tm" localSheetId="6">#REF!</definedName>
    <definedName name="le_tm">#REF!</definedName>
    <definedName name="le_vs" localSheetId="6">#REF!</definedName>
    <definedName name="le_vs">#REF!</definedName>
    <definedName name="le_xh" localSheetId="6">#REF!</definedName>
    <definedName name="le_xh">#REF!</definedName>
    <definedName name="Lf" localSheetId="6">#REF!</definedName>
    <definedName name="Lf">#REF!</definedName>
    <definedName name="LH" localSheetId="6">#REF!</definedName>
    <definedName name="LH">#REF!</definedName>
    <definedName name="LHSMTMS" localSheetId="6">#REF!</definedName>
    <definedName name="LHSMTMS">#REF!</definedName>
    <definedName name="LHSMTXL" localSheetId="6">#REF!</definedName>
    <definedName name="LHSMTXL">#REF!</definedName>
    <definedName name="LIET_KE_VI_TRI_DZ0.4KV" localSheetId="6">#REF!</definedName>
    <definedName name="LIET_KE_VI_TRI_DZ0.4KV">#REF!</definedName>
    <definedName name="LIET_KE_VI_TRI_DZ22KV" localSheetId="6">#REF!</definedName>
    <definedName name="LIET_KE_VI_TRI_DZ22KV">#REF!</definedName>
    <definedName name="LiÖt_ke_cac_loai_cét" localSheetId="6">#REF!</definedName>
    <definedName name="LiÖt_ke_cac_loai_cét">#REF!</definedName>
    <definedName name="list" localSheetId="6">#REF!</definedName>
    <definedName name="list">#REF!</definedName>
    <definedName name="LK" localSheetId="6">#REF!</definedName>
    <definedName name="LK">#REF!</definedName>
    <definedName name="LK_hathe" localSheetId="6">#REF!</definedName>
    <definedName name="LK_hathe">#REF!</definedName>
    <definedName name="Lmk" localSheetId="6">#REF!</definedName>
    <definedName name="Lmk">#REF!</definedName>
    <definedName name="ln" localSheetId="6">#REF!</definedName>
    <definedName name="ln">#REF!</definedName>
    <definedName name="LNCKT" localSheetId="6">#REF!</definedName>
    <definedName name="LNCKT">#REF!</definedName>
    <definedName name="lnhuan" localSheetId="6">#REF!</definedName>
    <definedName name="lnhuan">#REF!</definedName>
    <definedName name="Lnsc" localSheetId="6">#REF!</definedName>
    <definedName name="Lnsc">#REF!</definedName>
    <definedName name="Lo" localSheetId="6">#REF!</definedName>
    <definedName name="Lo">#REF!</definedName>
    <definedName name="LO283K" localSheetId="6">#REF!</definedName>
    <definedName name="LO283K">#REF!</definedName>
    <definedName name="LO815K" localSheetId="6">#REF!</definedName>
    <definedName name="LO815K">#REF!</definedName>
    <definedName name="LOAI_COT" localSheetId="6">#REF!</definedName>
    <definedName name="LOAI_COT">#REF!</definedName>
    <definedName name="Loai_TD" localSheetId="6">#REF!</definedName>
    <definedName name="Loai_TD">#REF!</definedName>
    <definedName name="Loan_Amount">#REF!</definedName>
    <definedName name="Loan_Start">#REF!</definedName>
    <definedName name="Loan_Years">#REF!</definedName>
    <definedName name="Lt" localSheetId="6">#REF!</definedName>
    <definedName name="Lt">#REF!</definedName>
    <definedName name="LTD" localSheetId="6">#REF!</definedName>
    <definedName name="LTD">#REF!</definedName>
    <definedName name="ltre" localSheetId="6">#REF!</definedName>
    <definedName name="ltre">#REF!</definedName>
    <definedName name="LTT" localSheetId="6">#REF!</definedName>
    <definedName name="LTT">#REF!</definedName>
    <definedName name="luong" localSheetId="6">#REF!</definedName>
    <definedName name="luong">#REF!</definedName>
    <definedName name="LUONGBIENDONG" localSheetId="6">#REF!</definedName>
    <definedName name="LUONGBIENDONG">#REF!</definedName>
    <definedName name="LUYKESOPHATSINHCO" localSheetId="6">#REF!</definedName>
    <definedName name="LUYKESOPHATSINHCO">#REF!</definedName>
    <definedName name="LUYKESOPHATSINHNO" localSheetId="6">#REF!</definedName>
    <definedName name="LUYKESOPHATSINHNO">#REF!</definedName>
    <definedName name="lVC" localSheetId="6">#REF!</definedName>
    <definedName name="lVC">#REF!</definedName>
    <definedName name="LVT" localSheetId="6">#REF!</definedName>
    <definedName name="LVT">#REF!</definedName>
    <definedName name="m" localSheetId="6">#REF!</definedName>
    <definedName name="m">#REF!</definedName>
    <definedName name="m_1" localSheetId="6">#REF!</definedName>
    <definedName name="m_1">#REF!</definedName>
    <definedName name="m_2" localSheetId="6">#REF!</definedName>
    <definedName name="m_2">#REF!</definedName>
    <definedName name="m_3" localSheetId="6">#REF!</definedName>
    <definedName name="m_3">#REF!</definedName>
    <definedName name="m_4" localSheetId="6">#REF!</definedName>
    <definedName name="m_4">#REF!</definedName>
    <definedName name="m102bnnc" localSheetId="6">#REF!</definedName>
    <definedName name="m102bnnc">#REF!</definedName>
    <definedName name="m102bnvl" localSheetId="6">#REF!</definedName>
    <definedName name="m102bnvl">#REF!</definedName>
    <definedName name="M10aa1p" localSheetId="6">#REF!</definedName>
    <definedName name="M10aa1p">#REF!</definedName>
    <definedName name="m10aamtc" localSheetId="6">#REF!</definedName>
    <definedName name="m10aamtc">#REF!</definedName>
    <definedName name="m10aanc" localSheetId="6">#REF!</definedName>
    <definedName name="m10aanc">#REF!</definedName>
    <definedName name="M10aavc" localSheetId="6">#REF!</definedName>
    <definedName name="M10aavc">#REF!</definedName>
    <definedName name="m10aavl" localSheetId="6">#REF!</definedName>
    <definedName name="m10aavl">#REF!</definedName>
    <definedName name="m10anc" localSheetId="6">#REF!</definedName>
    <definedName name="m10anc">#REF!</definedName>
    <definedName name="m10avl" localSheetId="6">#REF!</definedName>
    <definedName name="m10avl">#REF!</definedName>
    <definedName name="m10banc" localSheetId="6">#REF!</definedName>
    <definedName name="m10banc">#REF!</definedName>
    <definedName name="m10bavl" localSheetId="6">#REF!</definedName>
    <definedName name="m10bavl">#REF!</definedName>
    <definedName name="m122bnnc" localSheetId="6">#REF!</definedName>
    <definedName name="m122bnnc">#REF!</definedName>
    <definedName name="m122bnvl" localSheetId="6">#REF!</definedName>
    <definedName name="m122bnvl">#REF!</definedName>
    <definedName name="m12aanc" localSheetId="6">#REF!</definedName>
    <definedName name="m12aanc">#REF!</definedName>
    <definedName name="m12aavl" localSheetId="6">#REF!</definedName>
    <definedName name="m12aavl">#REF!</definedName>
    <definedName name="m12anc" localSheetId="6">#REF!</definedName>
    <definedName name="m12anc">#REF!</definedName>
    <definedName name="m12avl" localSheetId="6">#REF!</definedName>
    <definedName name="m12avl">#REF!</definedName>
    <definedName name="M12ba3p" localSheetId="6">#REF!</definedName>
    <definedName name="M12ba3p">#REF!</definedName>
    <definedName name="m12banc" localSheetId="6">#REF!</definedName>
    <definedName name="m12banc">#REF!</definedName>
    <definedName name="m12bavl" localSheetId="6">#REF!</definedName>
    <definedName name="m12bavl">#REF!</definedName>
    <definedName name="M12bb1p" localSheetId="6">#REF!</definedName>
    <definedName name="M12bb1p">#REF!</definedName>
    <definedName name="m12bbnc" localSheetId="6">#REF!</definedName>
    <definedName name="m12bbnc">#REF!</definedName>
    <definedName name="m12bbvl" localSheetId="6">#REF!</definedName>
    <definedName name="m12bbvl">#REF!</definedName>
    <definedName name="M12bnnc" localSheetId="6">#REF!</definedName>
    <definedName name="M12bnnc">#REF!</definedName>
    <definedName name="M12bnvl" localSheetId="6">#REF!</definedName>
    <definedName name="M12bnvl">#REF!</definedName>
    <definedName name="M12cbnc" localSheetId="6">#REF!</definedName>
    <definedName name="M12cbnc">#REF!</definedName>
    <definedName name="M12cbvl" localSheetId="6">#REF!</definedName>
    <definedName name="M12cbvl">#REF!</definedName>
    <definedName name="m142bnnc" localSheetId="6">#REF!</definedName>
    <definedName name="m142bnnc">#REF!</definedName>
    <definedName name="m142bnvl" localSheetId="6">#REF!</definedName>
    <definedName name="m142bnvl">#REF!</definedName>
    <definedName name="M14bb1p" localSheetId="6">#REF!</definedName>
    <definedName name="M14bb1p">#REF!</definedName>
    <definedName name="m14bbnc" localSheetId="6">#REF!</definedName>
    <definedName name="m14bbnc">#REF!</definedName>
    <definedName name="M14bbvc" localSheetId="6">#REF!</definedName>
    <definedName name="M14bbvc">#REF!</definedName>
    <definedName name="m14bbvl" localSheetId="6">#REF!</definedName>
    <definedName name="m14bbvl">#REF!</definedName>
    <definedName name="m3btong" localSheetId="6">#REF!</definedName>
    <definedName name="m3btong">#REF!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8amtc" localSheetId="6">#REF!</definedName>
    <definedName name="m8amtc">#REF!</definedName>
    <definedName name="m8anc" localSheetId="6">#REF!</definedName>
    <definedName name="m8anc">#REF!</definedName>
    <definedName name="m8avl" localSheetId="6">#REF!</definedName>
    <definedName name="m8avl">#REF!</definedName>
    <definedName name="ma" localSheetId="6">#REF!</definedName>
    <definedName name="ma">#REF!</definedName>
    <definedName name="MA_COTHA" localSheetId="6">#REF!</definedName>
    <definedName name="MA_COTHA">#REF!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COT_TA" localSheetId="6">#REF!</definedName>
    <definedName name="MACOT_TA">#REF!</definedName>
    <definedName name="Macro2" localSheetId="6">#REF!</definedName>
    <definedName name="Macro2">#REF!</definedName>
    <definedName name="Macro3" localSheetId="6">#REF!</definedName>
    <definedName name="Macro3">#REF!</definedName>
    <definedName name="MACTANG_BD" localSheetId="6">#REF!</definedName>
    <definedName name="MACTANG_BD">#REF!</definedName>
    <definedName name="MACTANG_HT_BD" localSheetId="6">#REF!</definedName>
    <definedName name="MACTANG_HT_BD">#REF!</definedName>
    <definedName name="MACTANG_HT_KT" localSheetId="6">#REF!</definedName>
    <definedName name="MACTANG_HT_KT">#REF!</definedName>
    <definedName name="MACTANG_KT" localSheetId="6">#REF!</definedName>
    <definedName name="MACTANG_KT">#REF!</definedName>
    <definedName name="MAHANG" localSheetId="6">#REF!</definedName>
    <definedName name="MAHANG">#REF!</definedName>
    <definedName name="MaHieu" localSheetId="6">#REF!</definedName>
    <definedName name="MaHieu">#REF!</definedName>
    <definedName name="Maïy" localSheetId="6">#REF!</definedName>
    <definedName name="Maïy">#REF!</definedName>
    <definedName name="MAJ_CON_EQP" localSheetId="6">#REF!</definedName>
    <definedName name="MAJ_CON_EQP">#REF!</definedName>
    <definedName name="MANPP" localSheetId="6">#REF!</definedName>
    <definedName name="MANPP">#REF!</definedName>
    <definedName name="MAÕCOÙ" localSheetId="6">#REF!</definedName>
    <definedName name="MAÕCOÙ">#REF!</definedName>
    <definedName name="MAÕNÔÏ" localSheetId="6">#REF!</definedName>
    <definedName name="MAÕNÔÏ">#REF!</definedName>
    <definedName name="Masonry" localSheetId="6">#REF!</definedName>
    <definedName name="Masonry">#REF!</definedName>
    <definedName name="MAT" localSheetId="6">#REF!</definedName>
    <definedName name="MAT">#REF!</definedName>
    <definedName name="MATP_BCX_NL" localSheetId="6">#REF!</definedName>
    <definedName name="MATP_BCX_NL">#REF!</definedName>
    <definedName name="MATP_GT" localSheetId="6">#REF!</definedName>
    <definedName name="MATP_GT">#REF!</definedName>
    <definedName name="Maùy_bieán_aùp_löïc_110_22_15KV___40MVA" localSheetId="6">#REF!</definedName>
    <definedName name="Maùy_bieán_aùp_löïc_110_22_15KV___40MVA">#REF!</definedName>
    <definedName name="MAVANKHUON" localSheetId="6">#REF!</definedName>
    <definedName name="MAVANKHUON">#REF!</definedName>
    <definedName name="MAVLTHDN" localSheetId="6">#REF!</definedName>
    <definedName name="MAVLTHDN">#REF!</definedName>
    <definedName name="MAY" localSheetId="6">#REF!</definedName>
    <definedName name="MAY">#REF!</definedName>
    <definedName name="mb" localSheetId="6">#REF!</definedName>
    <definedName name="mb">#REF!</definedName>
    <definedName name="MB_Intel_Server_C440GX_Dual_Sl2_ATX" localSheetId="6">#REF!</definedName>
    <definedName name="MB_Intel_Server_C440GX_Dual_Sl2_ATX">#REF!</definedName>
    <definedName name="MB_Tomato_810B_Twin" localSheetId="6">#REF!</definedName>
    <definedName name="MB_Tomato_810B_Twi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bn1p" localSheetId="6">#REF!</definedName>
    <definedName name="Mbn1p">#REF!</definedName>
    <definedName name="mbnc" localSheetId="6">#REF!</definedName>
    <definedName name="mbnc">#REF!</definedName>
    <definedName name="mbvl" localSheetId="6">#REF!</definedName>
    <definedName name="mbvl">#REF!</definedName>
    <definedName name="mc" localSheetId="6">#REF!</definedName>
    <definedName name="mc">#REF!</definedName>
    <definedName name="mcn" localSheetId="6">#REF!</definedName>
    <definedName name="mcn">#REF!</definedName>
    <definedName name="mcqd" localSheetId="6">#REF!</definedName>
    <definedName name="mcqd">#REF!</definedName>
    <definedName name="MCT" localSheetId="6">#REF!</definedName>
    <definedName name="MCT">#REF!</definedName>
    <definedName name="mctn" localSheetId="6">#REF!</definedName>
    <definedName name="mctn">#REF!</definedName>
    <definedName name="md" localSheetId="6">#REF!</definedName>
    <definedName name="md">#REF!</definedName>
    <definedName name="MDV" localSheetId="6">#REF!</definedName>
    <definedName name="MDV">#REF!</definedName>
    <definedName name="me" localSheetId="6">#REF!</definedName>
    <definedName name="me">#REF!</definedName>
    <definedName name="MetalWork" localSheetId="6">#REF!</definedName>
    <definedName name="MetalWork">#REF!</definedName>
    <definedName name="Mexico_Against" localSheetId="6">#REF!</definedName>
    <definedName name="Mexico_Against">#REF!</definedName>
    <definedName name="Mexico_Played" localSheetId="6">#REF!</definedName>
    <definedName name="Mexico_Played">#REF!</definedName>
    <definedName name="MF" localSheetId="6">#REF!</definedName>
    <definedName name="MF">#REF!</definedName>
    <definedName name="mg" localSheetId="6">#REF!</definedName>
    <definedName name="mg">#REF!</definedName>
    <definedName name="MG_A" localSheetId="6">#REF!</definedName>
    <definedName name="MG_A">#REF!</definedName>
    <definedName name="mg1." localSheetId="6">#REF!</definedName>
    <definedName name="mg1.">#REF!</definedName>
    <definedName name="mg2." localSheetId="6">#REF!</definedName>
    <definedName name="mg2.">#REF!</definedName>
    <definedName name="mh" localSheetId="6">#REF!</definedName>
    <definedName name="mh">#REF!</definedName>
    <definedName name="MHDG" localSheetId="6">#REF!</definedName>
    <definedName name="MHDG">#REF!</definedName>
    <definedName name="MiscellaneousWork" localSheetId="6">#REF!</definedName>
    <definedName name="MiscellaneousWork">#REF!</definedName>
    <definedName name="mmba" localSheetId="6">#REF!</definedName>
    <definedName name="mmba">#REF!</definedName>
    <definedName name="mmc" localSheetId="6">#REF!</definedName>
    <definedName name="mmc">#REF!</definedName>
    <definedName name="mmm" localSheetId="6">#REF!</definedName>
    <definedName name="mmm">#REF!</definedName>
    <definedName name="MN" localSheetId="6">#REF!</definedName>
    <definedName name="MN">#REF!</definedName>
    <definedName name="MN12DZ22" localSheetId="6">#REF!</definedName>
    <definedName name="MN12DZ22">#REF!</definedName>
    <definedName name="MN15DZ22" localSheetId="6">#REF!</definedName>
    <definedName name="MN15DZ22">#REF!</definedName>
    <definedName name="MN18DZ22" localSheetId="6">#REF!</definedName>
    <definedName name="MN18DZ22">#REF!</definedName>
    <definedName name="MNEO" localSheetId="6">#REF!</definedName>
    <definedName name="MNEO">#REF!</definedName>
    <definedName name="MNPP" localSheetId="6">#REF!</definedName>
    <definedName name="MNPP">#REF!</definedName>
    <definedName name="MNTL" localSheetId="6">#REF!</definedName>
    <definedName name="MNTL">#REF!</definedName>
    <definedName name="MNTN" localSheetId="6">#REF!</definedName>
    <definedName name="MNTN">#REF!</definedName>
    <definedName name="MNTT" localSheetId="6">#REF!</definedName>
    <definedName name="MNTT">#REF!</definedName>
    <definedName name="Moi_di_nhau" localSheetId="6">#REF!</definedName>
    <definedName name="Moi_di_nhau">#REF!</definedName>
    <definedName name="MONG" localSheetId="6">#REF!</definedName>
    <definedName name="MONG">#REF!</definedName>
    <definedName name="mongbang" localSheetId="6">#REF!</definedName>
    <definedName name="mongbang">#REF!</definedName>
    <definedName name="mongdon" localSheetId="6">#REF!</definedName>
    <definedName name="mongdon">#REF!</definedName>
    <definedName name="MONGMSDZ04" localSheetId="6">#REF!</definedName>
    <definedName name="MONGMSDZ04">#REF!</definedName>
    <definedName name="Morong" localSheetId="6">#REF!</definedName>
    <definedName name="Morong">#REF!</definedName>
    <definedName name="Morong4054_85" localSheetId="6">#REF!</definedName>
    <definedName name="Morong4054_85">#REF!</definedName>
    <definedName name="morong4054_98" localSheetId="6">#REF!</definedName>
    <definedName name="morong4054_98">#REF!</definedName>
    <definedName name="Moùng" localSheetId="6">#REF!</definedName>
    <definedName name="Moùng">#REF!</definedName>
    <definedName name="mp1x25" localSheetId="6">#REF!</definedName>
    <definedName name="mp1x25">#REF!</definedName>
    <definedName name="MS5DZ22" localSheetId="6">#REF!</definedName>
    <definedName name="MS5DZ22">#REF!</definedName>
    <definedName name="MS6DZ22" localSheetId="6">#REF!</definedName>
    <definedName name="MS6DZ22">#REF!</definedName>
    <definedName name="MS7DZ22" localSheetId="6">#REF!</definedName>
    <definedName name="MS7DZ22">#REF!</definedName>
    <definedName name="MSCT" localSheetId="6">#REF!</definedName>
    <definedName name="MSCT">#REF!</definedName>
    <definedName name="MST" localSheetId="6">#REF!</definedName>
    <definedName name="MST">#REF!</definedName>
    <definedName name="MSTN" localSheetId="6">#REF!</definedName>
    <definedName name="MSTN">#REF!</definedName>
    <definedName name="MT2DZ22" localSheetId="6">#REF!</definedName>
    <definedName name="MT2DZ22">#REF!</definedName>
    <definedName name="MT3DZ22" localSheetId="6">#REF!</definedName>
    <definedName name="MT3DZ22">#REF!</definedName>
    <definedName name="MTC1P" localSheetId="6">#REF!</definedName>
    <definedName name="MTC1P">#REF!</definedName>
    <definedName name="MTC3P" localSheetId="6">#REF!</definedName>
    <definedName name="MTC3P">#REF!</definedName>
    <definedName name="MTCMB" localSheetId="6">#REF!</definedName>
    <definedName name="MTCMB">#REF!</definedName>
    <definedName name="MTMAC12" localSheetId="6">#REF!</definedName>
    <definedName name="MTMAC12">#REF!</definedName>
    <definedName name="mtr" localSheetId="6">#REF!</definedName>
    <definedName name="mtr">#REF!</definedName>
    <definedName name="mtram" localSheetId="6">#REF!</definedName>
    <definedName name="mtram">#REF!</definedName>
    <definedName name="mttb" localSheetId="6">#REF!</definedName>
    <definedName name="mttb">#REF!</definedName>
    <definedName name="Mu_" localSheetId="6">#REF!</definedName>
    <definedName name="Mu_">#REF!</definedName>
    <definedName name="MUA" localSheetId="6">#REF!</definedName>
    <definedName name="MUA">#REF!</definedName>
    <definedName name="MUA_SAM_DAY_SU_PHU_KIEN" localSheetId="6">#REF!</definedName>
    <definedName name="MUA_SAM_DAY_SU_PHU_KIEN">#REF!</definedName>
    <definedName name="MUA_SAM_DUNG_CU_CHUAN_BI_SAN_XUAT" localSheetId="6">#REF!</definedName>
    <definedName name="MUA_SAM_DUNG_CU_CHUAN_BI_SAN_XUAT">#REF!</definedName>
    <definedName name="MUA_SAM_THIET_BI" localSheetId="6">#REF!</definedName>
    <definedName name="MUA_SAM_THIET_BI">#REF!</definedName>
    <definedName name="MUA_SAM_VAT_LIEU_CHINH" localSheetId="6">#REF!</definedName>
    <definedName name="MUA_SAM_VAT_LIEU_CHINH">#REF!</definedName>
    <definedName name="MV" localSheetId="6">#REF!</definedName>
    <definedName name="MV">#REF!</definedName>
    <definedName name="n" localSheetId="6">#REF!</definedName>
    <definedName name="n">#REF!</definedName>
    <definedName name="n.d1" localSheetId="6">#REF!</definedName>
    <definedName name="n.d1">#REF!</definedName>
    <definedName name="n.d2" localSheetId="6">#REF!</definedName>
    <definedName name="n.d2">#REF!</definedName>
    <definedName name="N.THAÙNG" localSheetId="6">#REF!</definedName>
    <definedName name="N.THAÙNG">#REF!</definedName>
    <definedName name="n_gi" localSheetId="6">#REF!</definedName>
    <definedName name="n_gi">#REF!</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g" localSheetId="6">#REF!</definedName>
    <definedName name="n1ping">#REF!</definedName>
    <definedName name="n1pingnc" localSheetId="6">#REF!</definedName>
    <definedName name="n1pingnc">#REF!</definedName>
    <definedName name="N1pINGvc" localSheetId="6">#REF!</definedName>
    <definedName name="N1pINGvc">#REF!</definedName>
    <definedName name="n1pingvl" localSheetId="6">#REF!</definedName>
    <definedName name="n1pingvl">#REF!</definedName>
    <definedName name="n1pint" localSheetId="6">#REF!</definedName>
    <definedName name="n1pint">#REF!</definedName>
    <definedName name="n1pintnc" localSheetId="6">#REF!</definedName>
    <definedName name="n1pintnc">#REF!</definedName>
    <definedName name="N1pINTvc" localSheetId="6">#REF!</definedName>
    <definedName name="N1pINTvc">#REF!</definedName>
    <definedName name="n1pintvl" localSheetId="6">#REF!</definedName>
    <definedName name="n1pintvl">#REF!</definedName>
    <definedName name="N1pNLnc" localSheetId="6">#REF!</definedName>
    <definedName name="N1pNLnc">#REF!</definedName>
    <definedName name="N1pNLvc" localSheetId="6">#REF!</definedName>
    <definedName name="N1pNLvc">#REF!</definedName>
    <definedName name="N1pNLvl" localSheetId="6">#REF!</definedName>
    <definedName name="N1pNLvl">#REF!</definedName>
    <definedName name="n24nc" localSheetId="6">#REF!</definedName>
    <definedName name="n24nc">#REF!</definedName>
    <definedName name="n24vl" localSheetId="6">#REF!</definedName>
    <definedName name="n24vl">#REF!</definedName>
    <definedName name="n2mignc" localSheetId="6">#REF!</definedName>
    <definedName name="n2mignc">#REF!</definedName>
    <definedName name="n2migvl" localSheetId="6">#REF!</definedName>
    <definedName name="n2migvl">#REF!</definedName>
    <definedName name="n2min1nc" localSheetId="6">#REF!</definedName>
    <definedName name="n2min1nc">#REF!</definedName>
    <definedName name="n2min1vl" localSheetId="6">#REF!</definedName>
    <definedName name="n2min1vl">#REF!</definedName>
    <definedName name="NÂK" localSheetId="6">#REF!</definedName>
    <definedName name="NÂK">#REF!</definedName>
    <definedName name="Name" localSheetId="6">#REF!</definedName>
    <definedName name="Name">#REF!</definedName>
    <definedName name="nanghang" localSheetId="6">#REF!</definedName>
    <definedName name="nanghang">#REF!</definedName>
    <definedName name="nc1nc" localSheetId="6">#REF!</definedName>
    <definedName name="nc1nc">#REF!</definedName>
    <definedName name="nc1p" localSheetId="6">#REF!</definedName>
    <definedName name="nc1p">#REF!</definedName>
    <definedName name="nc1vl" localSheetId="6">#REF!</definedName>
    <definedName name="nc1vl">#REF!</definedName>
    <definedName name="nc24nc" localSheetId="6">#REF!</definedName>
    <definedName name="nc24nc">#REF!</definedName>
    <definedName name="nc24vl" localSheetId="6">#REF!</definedName>
    <definedName name="nc24vl">#REF!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ap0.7" localSheetId="6">#REF!</definedName>
    <definedName name="NCcap0.7">#REF!</definedName>
    <definedName name="NCcap1" localSheetId="6">#REF!</definedName>
    <definedName name="NCcap1">#REF!</definedName>
    <definedName name="nccc2" localSheetId="6">#REF!</definedName>
    <definedName name="nccc2">#REF!</definedName>
    <definedName name="NCCT3p" localSheetId="6">#REF!</definedName>
    <definedName name="NCCT3p">#REF!</definedName>
    <definedName name="ncdd" localSheetId="6">#REF!</definedName>
    <definedName name="ncdd">#REF!</definedName>
    <definedName name="NCDD2" localSheetId="6">#REF!</definedName>
    <definedName name="NCDD2">#REF!</definedName>
    <definedName name="NCKT" localSheetId="6">#REF!</definedName>
    <definedName name="NCKT">#REF!</definedName>
    <definedName name="NCT_BKTC" localSheetId="6">#REF!</definedName>
    <definedName name="NCT_BKTC">#REF!</definedName>
    <definedName name="nctr" localSheetId="6">#REF!</definedName>
    <definedName name="nctr">#REF!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ÑDBH" localSheetId="6">#REF!</definedName>
    <definedName name="ÑDBH">#REF!</definedName>
    <definedName name="ndk" localSheetId="6">#REF!</definedName>
    <definedName name="ndk">#REF!</definedName>
    <definedName name="Néi_dung_c_ng_viÖc" localSheetId="6">#REF!</definedName>
    <definedName name="Néi_dung_c_ng_viÖc">#REF!</definedName>
    <definedName name="NEO" localSheetId="6">#REF!</definedName>
    <definedName name="NEO">#REF!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therlands_Against" localSheetId="6">#REF!</definedName>
    <definedName name="Netherlands_Against">#REF!</definedName>
    <definedName name="Netherlands_Played" localSheetId="6">#REF!</definedName>
    <definedName name="Netherlands_Played">#REF!</definedName>
    <definedName name="NewPOS" localSheetId="6">#REF!</definedName>
    <definedName name="NewPOS">#REF!</definedName>
    <definedName name="ng" localSheetId="6">#REF!</definedName>
    <definedName name="ng">#REF!</definedName>
    <definedName name="NG_THANG" localSheetId="6">#REF!</definedName>
    <definedName name="NG_THANG">#REF!</definedName>
    <definedName name="ng1." localSheetId="6">#REF!</definedName>
    <definedName name="ng1.">#REF!</definedName>
    <definedName name="ng2." localSheetId="6">#REF!</definedName>
    <definedName name="ng2.">#REF!</definedName>
    <definedName name="ngamHA" localSheetId="6">#REF!</definedName>
    <definedName name="ngamHA">#REF!</definedName>
    <definedName name="NGAØY" localSheetId="6">#REF!</definedName>
    <definedName name="NGAØY">#REF!</definedName>
    <definedName name="ngau" localSheetId="6">#REF!</definedName>
    <definedName name="ngau">#REF!</definedName>
    <definedName name="nghi_bq" localSheetId="6">#REF!</definedName>
    <definedName name="nghi_bq">#REF!</definedName>
    <definedName name="nghi_bv" localSheetId="6">#REF!</definedName>
    <definedName name="nghi_bv">#REF!</definedName>
    <definedName name="nghi_ck" localSheetId="6">#REF!</definedName>
    <definedName name="nghi_ck">#REF!</definedName>
    <definedName name="nghi_d1" localSheetId="6">#REF!</definedName>
    <definedName name="nghi_d1">#REF!</definedName>
    <definedName name="nghi_d2" localSheetId="6">#REF!</definedName>
    <definedName name="nghi_d2">#REF!</definedName>
    <definedName name="nghi_d3" localSheetId="6">#REF!</definedName>
    <definedName name="nghi_d3">#REF!</definedName>
    <definedName name="nghi_dl" localSheetId="6">#REF!</definedName>
    <definedName name="nghi_dl">#REF!</definedName>
    <definedName name="nghi_kcs" localSheetId="6">#REF!</definedName>
    <definedName name="nghi_kcs">#REF!</definedName>
    <definedName name="nghi_nb" localSheetId="6">#REF!</definedName>
    <definedName name="nghi_nb">#REF!</definedName>
    <definedName name="nghi_ngio" localSheetId="6">#REF!</definedName>
    <definedName name="nghi_ngio">#REF!</definedName>
    <definedName name="nghi_nv" localSheetId="6">#REF!</definedName>
    <definedName name="nghi_nv">#REF!</definedName>
    <definedName name="nghi_t3" localSheetId="6">#REF!</definedName>
    <definedName name="nghi_t3">#REF!</definedName>
    <definedName name="nghi_t4" localSheetId="6">#REF!</definedName>
    <definedName name="nghi_t4">#REF!</definedName>
    <definedName name="nghi_t5" localSheetId="6">#REF!</definedName>
    <definedName name="nghi_t5">#REF!</definedName>
    <definedName name="nghi_t6" localSheetId="6">#REF!</definedName>
    <definedName name="nghi_t6">#REF!</definedName>
    <definedName name="nghi_tc" localSheetId="6">#REF!</definedName>
    <definedName name="nghi_tc">#REF!</definedName>
    <definedName name="nghi_tm" localSheetId="6">#REF!</definedName>
    <definedName name="nghi_tm">#REF!</definedName>
    <definedName name="nghi_vs" localSheetId="6">#REF!</definedName>
    <definedName name="nghi_vs">#REF!</definedName>
    <definedName name="nghi_xh" localSheetId="6">#REF!</definedName>
    <definedName name="nghi_xh">#REF!</definedName>
    <definedName name="NgUYE?N_Th?_Nga" localSheetId="6">#REF!</definedName>
    <definedName name="NgUYE?N_Th?_Nga">#REF!</definedName>
    <definedName name="NGUYEÃN_THÒ" localSheetId="6">#REF!</definedName>
    <definedName name="NGUYEÃN_THÒ">#REF!</definedName>
    <definedName name="NgUYEÃN_Thò_Nga" localSheetId="6">#REF!</definedName>
    <definedName name="NgUYEÃN_Thò_Nga">#REF!</definedName>
    <definedName name="NH" localSheetId="6">#REF!</definedName>
    <definedName name="NH">#REF!</definedName>
    <definedName name="NHAÄP" localSheetId="6">#REF!</definedName>
    <definedName name="NHAÄP">#REF!</definedName>
    <definedName name="Nhán_cäng" localSheetId="6">#REF!</definedName>
    <definedName name="Nhán_cäng">#REF!</definedName>
    <definedName name="Nhapsolieu" localSheetId="6">#REF!</definedName>
    <definedName name="Nhapsolieu">#REF!</definedName>
    <definedName name="nhn" localSheetId="6">#REF!</definedName>
    <definedName name="nhn">#REF!</definedName>
    <definedName name="nhnnc" localSheetId="6">#REF!</definedName>
    <definedName name="nhnnc">#REF!</definedName>
    <definedName name="nhnvl" localSheetId="6">#REF!</definedName>
    <definedName name="nhnvl">#REF!</definedName>
    <definedName name="NHot" localSheetId="6">#REF!</definedName>
    <definedName name="NHot">#REF!</definedName>
    <definedName name="nhua" localSheetId="6">#REF!</definedName>
    <definedName name="nhua">#REF!</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htnc" localSheetId="6">#REF!</definedName>
    <definedName name="nightnc">#REF!</definedName>
    <definedName name="nightvl" localSheetId="6">#REF!</definedName>
    <definedName name="nightvl">#REF!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4nc3p" localSheetId="6">#REF!</definedName>
    <definedName name="nin14nc3p">#REF!</definedName>
    <definedName name="nin14vl3p" localSheetId="6">#REF!</definedName>
    <definedName name="nin14vl3p">#REF!</definedName>
    <definedName name="nin1903p" localSheetId="6">#REF!</definedName>
    <definedName name="nin1903p">#REF!</definedName>
    <definedName name="nin190nc" localSheetId="6">#REF!</definedName>
    <definedName name="nin190nc">#REF!</definedName>
    <definedName name="nin190nc3p" localSheetId="6">#REF!</definedName>
    <definedName name="nin190nc3p">#REF!</definedName>
    <definedName name="nin190vl" localSheetId="6">#REF!</definedName>
    <definedName name="nin190vl">#REF!</definedName>
    <definedName name="nin190vl3p" localSheetId="6">#REF!</definedName>
    <definedName name="nin190vl3p">#REF!</definedName>
    <definedName name="nin1pnc" localSheetId="6">#REF!</definedName>
    <definedName name="nin1pnc">#REF!</definedName>
    <definedName name="nin1pvl" localSheetId="6">#REF!</definedName>
    <definedName name="nin1pvl">#REF!</definedName>
    <definedName name="nin2903p" localSheetId="6">#REF!</definedName>
    <definedName name="nin2903p">#REF!</definedName>
    <definedName name="nin290nc3p" localSheetId="6">#REF!</definedName>
    <definedName name="nin290nc3p">#REF!</definedName>
    <definedName name="nin290vl3p" localSheetId="6">#REF!</definedName>
    <definedName name="nin290vl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nc3p" localSheetId="6">#REF!</definedName>
    <definedName name="nindnc3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dvl3p" localSheetId="6">#REF!</definedName>
    <definedName name="nindvl3p">#REF!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inhBinh_Nhoquan110" localSheetId="6">#REF!</definedName>
    <definedName name="NinhBinh_Nhoquan110">#REF!</definedName>
    <definedName name="ninnc" localSheetId="6">#REF!</definedName>
    <definedName name="ninnc">#REF!</definedName>
    <definedName name="ninnc3p" localSheetId="6">#REF!</definedName>
    <definedName name="ninnc3p">#REF!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invl3p" localSheetId="6">#REF!</definedName>
    <definedName name="ninvl3p">#REF!</definedName>
    <definedName name="nl" localSheetId="6">#REF!</definedName>
    <definedName name="nl">#REF!</definedName>
    <definedName name="NL12nc" localSheetId="6">#REF!</definedName>
    <definedName name="NL12nc">#REF!</definedName>
    <definedName name="NL12vl" localSheetId="6">#REF!</definedName>
    <definedName name="NL12v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mtc" localSheetId="6">#REF!</definedName>
    <definedName name="nlmtc">#REF!</definedName>
    <definedName name="nlnc" localSheetId="6">#REF!</definedName>
    <definedName name="nlnc">#REF!</definedName>
    <definedName name="nlnc3p" localSheetId="6">#REF!</definedName>
    <definedName name="nlnc3p">#REF!</definedName>
    <definedName name="nlnc3pha" localSheetId="6">#REF!</definedName>
    <definedName name="nlnc3pha">#REF!</definedName>
    <definedName name="NLTK1p" localSheetId="6">#REF!</definedName>
    <definedName name="NLTK1p">#REF!</definedName>
    <definedName name="nlvl" localSheetId="6">#REF!</definedName>
    <definedName name="nlvl">#REF!</definedName>
    <definedName name="nlvl3p" localSheetId="6">#REF!</definedName>
    <definedName name="nlvl3p">#REF!</definedName>
    <definedName name="Nms" localSheetId="6">#REF!</definedName>
    <definedName name="Nms">#REF!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nn" localSheetId="6">#REF!</definedName>
    <definedName name="nnn">#REF!</definedName>
    <definedName name="nnnc" localSheetId="6">#REF!</definedName>
    <definedName name="nnnc">#REF!</definedName>
    <definedName name="nnnc3p" localSheetId="6">#REF!</definedName>
    <definedName name="nnnc3p">#REF!</definedName>
    <definedName name="nnvl" localSheetId="6">#REF!</definedName>
    <definedName name="nnvl">#REF!</definedName>
    <definedName name="nnvl3p" localSheetId="6">#REF!</definedName>
    <definedName name="nnvl3p">#REF!</definedName>
    <definedName name="No" localSheetId="6">#REF!</definedName>
    <definedName name="No">#REF!</definedName>
    <definedName name="NOÄI_DUNG" localSheetId="6">#REF!</definedName>
    <definedName name="NOÄI_DUNG">#REF!</definedName>
    <definedName name="NODC" localSheetId="6">#REF!</definedName>
    <definedName name="NODC">#REF!</definedName>
    <definedName name="NOISUY" localSheetId="6">#REF!</definedName>
    <definedName name="NOISUY">#REF!</definedName>
    <definedName name="none" localSheetId="6">#REF!</definedName>
    <definedName name="none">#REF!</definedName>
    <definedName name="NPP" localSheetId="6">#REF!</definedName>
    <definedName name="NPP">#REF!</definedName>
    <definedName name="Nq" localSheetId="6">#REF!</definedName>
    <definedName name="Nq">#REF!</definedName>
    <definedName name="NQD">#REF!</definedName>
    <definedName name="NQQH" localSheetId="13">#REF!</definedName>
    <definedName name="NQQH" localSheetId="6">#REF!</definedName>
    <definedName name="NQQH">#REF!</definedName>
    <definedName name="nsl" localSheetId="6">#REF!</definedName>
    <definedName name="nsl">#REF!</definedName>
    <definedName name="NSNN" localSheetId="13">#REF!</definedName>
    <definedName name="NSNN" localSheetId="6">#REF!</definedName>
    <definedName name="NSNN">#REF!</definedName>
    <definedName name="NU" localSheetId="6">#REF!</definedName>
    <definedName name="NU">#REF!</definedName>
    <definedName name="nv" localSheetId="6">#REF!</definedName>
    <definedName name="nv">#REF!</definedName>
    <definedName name="nx" localSheetId="6">#REF!</definedName>
    <definedName name="nx">#REF!</definedName>
    <definedName name="nxmtc" localSheetId="6">#REF!</definedName>
    <definedName name="nxmtc">#REF!</definedName>
    <definedName name="NXT" localSheetId="6">#REF!</definedName>
    <definedName name="NXT">#REF!</definedName>
    <definedName name="O" localSheetId="6">#REF!</definedName>
    <definedName name="O">#REF!</definedName>
    <definedName name="OE" localSheetId="6">#REF!</definedName>
    <definedName name="OE">#REF!</definedName>
    <definedName name="ong" localSheetId="6">#REF!</definedName>
    <definedName name="ong">#REF!</definedName>
    <definedName name="OrderTable" localSheetId="6">#REF!</definedName>
    <definedName name="OrderTable">#REF!</definedName>
    <definedName name="osc" localSheetId="6">#REF!</definedName>
    <definedName name="osc">#REF!</definedName>
    <definedName name="OTHER_PANEL" localSheetId="6">#REF!</definedName>
    <definedName name="OTHER_PANEL">#REF!</definedName>
    <definedName name="OtherWork" localSheetId="6">#REF!</definedName>
    <definedName name="OtherWork">#REF!</definedName>
    <definedName name="oto" localSheetId="6">#REF!</definedName>
    <definedName name="oto">#REF!</definedName>
    <definedName name="Óu75" localSheetId="6">#REF!</definedName>
    <definedName name="Óu75">#REF!</definedName>
    <definedName name="oxy" localSheetId="6">#REF!</definedName>
    <definedName name="oxy">#REF!</definedName>
    <definedName name="P" localSheetId="6">#REF!</definedName>
    <definedName name="P">#REF!</definedName>
    <definedName name="P_M" localSheetId="6">#REF!</definedName>
    <definedName name="P_M">#REF!</definedName>
    <definedName name="PA" localSheetId="6">#REF!</definedName>
    <definedName name="PA">#REF!</definedName>
    <definedName name="Painting" localSheetId="6">#REF!</definedName>
    <definedName name="Painting">#REF!</definedName>
    <definedName name="panen" localSheetId="6">#REF!</definedName>
    <definedName name="panen">#REF!</definedName>
    <definedName name="Paraguay_Against" localSheetId="6">#REF!</definedName>
    <definedName name="Paraguay_Against">#REF!</definedName>
    <definedName name="Paraguay_Played" localSheetId="6">#REF!</definedName>
    <definedName name="Paraguay_Played">#REF!</definedName>
    <definedName name="PC" localSheetId="13">#REF!</definedName>
    <definedName name="PC" localSheetId="6">#REF!</definedName>
    <definedName name="PC">#REF!</definedName>
    <definedName name="PChe" localSheetId="6">#REF!</definedName>
    <definedName name="PChe">#REF!</definedName>
    <definedName name="PCKV" localSheetId="6">#REF!</definedName>
    <definedName name="PCKV">#REF!</definedName>
    <definedName name="PCTH" localSheetId="6">#REF!</definedName>
    <definedName name="PCTH">#REF!</definedName>
    <definedName name="PEJM" localSheetId="6">#REF!</definedName>
    <definedName name="PEJM">#REF!</definedName>
    <definedName name="PF" localSheetId="6">#REF!</definedName>
    <definedName name="PF">#REF!</definedName>
    <definedName name="pgia" localSheetId="6">#REF!</definedName>
    <definedName name="pgia">#REF!</definedName>
    <definedName name="Pham_Thanh_Phong">#REF!</definedName>
    <definedName name="Phan_cap">#REF!</definedName>
    <definedName name="PHAN_DIEN_DZ0.4KV" localSheetId="6">#REF!</definedName>
    <definedName name="PHAN_DIEN_DZ0.4KV">#REF!</definedName>
    <definedName name="PHAN_DIEN_DZ22KV" localSheetId="6">#REF!</definedName>
    <definedName name="PHAN_DIEN_DZ22KV">#REF!</definedName>
    <definedName name="PHAN_DIEN_TBA" localSheetId="6">#REF!</definedName>
    <definedName name="PHAN_DIEN_TBA">#REF!</definedName>
    <definedName name="PHAN_MUA_SAM_DZ0.4KV" localSheetId="6">#REF!</definedName>
    <definedName name="PHAN_MUA_SAM_DZ0.4KV">#REF!</definedName>
    <definedName name="PHAN_MUA_SAM_DZ22KV" localSheetId="6">#REF!</definedName>
    <definedName name="PHAN_MUA_SAM_DZ22KV">#REF!</definedName>
    <definedName name="Phan_thieát_ngaøy_27_thaùng_04_naêm_2000" localSheetId="6">#REF!</definedName>
    <definedName name="Phan_thieát_ngaøy_27_thaùng_04_naêm_2000">#REF!</definedName>
    <definedName name="phi" localSheetId="6">#REF!</definedName>
    <definedName name="phi">#REF!</definedName>
    <definedName name="Phi_le_phi">#REF!</definedName>
    <definedName name="Phone" localSheetId="6">#REF!</definedName>
    <definedName name="Phone">#REF!</definedName>
    <definedName name="phu_luc_vua" localSheetId="6">#REF!</definedName>
    <definedName name="phu_luc_vua">#REF!</definedName>
    <definedName name="PHUNHUAN" localSheetId="6">#REF!</definedName>
    <definedName name="PHUNHUAN">#REF!</definedName>
    <definedName name="phuong" localSheetId="6">#REF!</definedName>
    <definedName name="phuong">#REF!</definedName>
    <definedName name="PL_???___P.B.___REST_P.B._????" localSheetId="6">#REF!</definedName>
    <definedName name="PL_???___P.B.___REST_P.B._????">#REF!</definedName>
    <definedName name="PL_指示燈___P.B.___REST_P.B._壓扣開關" localSheetId="6">#REF!</definedName>
    <definedName name="PL_指示燈___P.B.___REST_P.B._壓扣開關">#REF!</definedName>
    <definedName name="Plaster" localSheetId="6">#REF!</definedName>
    <definedName name="Plaster">#REF!</definedName>
    <definedName name="PMUX" localSheetId="6">#REF!</definedName>
    <definedName name="PMUX">#REF!</definedName>
    <definedName name="Poland_Against" localSheetId="6">#REF!</definedName>
    <definedName name="Poland_Against">#REF!</definedName>
    <definedName name="Poland_Played" localSheetId="6">#REF!</definedName>
    <definedName name="Poland_Played">#REF!</definedName>
    <definedName name="Portugal_Against" localSheetId="6">#REF!</definedName>
    <definedName name="Portugal_Against">#REF!</definedName>
    <definedName name="Portugal_Played" localSheetId="6">#REF!</definedName>
    <definedName name="Portugal_Played">#REF!</definedName>
    <definedName name="PowerCord" localSheetId="6">#REF!</definedName>
    <definedName name="PowerCord">#REF!</definedName>
    <definedName name="PRICE" localSheetId="6">#REF!</definedName>
    <definedName name="PRICE">#REF!</definedName>
    <definedName name="PRICE1" localSheetId="6">#REF!</definedName>
    <definedName name="PRICE1">#REF!</definedName>
    <definedName name="PRINT_AREA_MI" localSheetId="13">#REF!</definedName>
    <definedName name="PRINT_AREA_MI" localSheetId="6">#REF!</definedName>
    <definedName name="PRINT_AREA_MI">#REF!</definedName>
    <definedName name="PRINT_TILTES" localSheetId="6">#REF!</definedName>
    <definedName name="PRINT_TILTES">#REF!</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#REF!</definedName>
    <definedName name="ProdForm">#REF!</definedName>
    <definedName name="Product" localSheetId="6">#REF!</definedName>
    <definedName name="Product">#REF!</definedName>
    <definedName name="PROPOSAL" localSheetId="6">#REF!</definedName>
    <definedName name="PROPOSAL">#REF!</definedName>
    <definedName name="Protex" localSheetId="6">#REF!</definedName>
    <definedName name="Protex">#REF!</definedName>
    <definedName name="PS" localSheetId="6">#REF!</definedName>
    <definedName name="PS">#REF!</definedName>
    <definedName name="PST" localSheetId="6">#REF!</definedName>
    <definedName name="PST">#REF!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dg_cong" localSheetId="6">#REF!</definedName>
    <definedName name="ptdg_cong">#REF!</definedName>
    <definedName name="ptdg_duong" localSheetId="6">#REF!</definedName>
    <definedName name="ptdg_duong">#REF!</definedName>
    <definedName name="ptdg_ke" localSheetId="6">#REF!</definedName>
    <definedName name="ptdg_ke">#REF!</definedName>
    <definedName name="PTE" localSheetId="6">#REF!</definedName>
    <definedName name="PTE">#REF!</definedName>
    <definedName name="PtichDTL">#REF!</definedName>
    <definedName name="pvd" localSheetId="6">#REF!</definedName>
    <definedName name="pvd">#REF!</definedName>
    <definedName name="PY" localSheetId="6">#REF!</definedName>
    <definedName name="PY">#REF!</definedName>
    <definedName name="q" localSheetId="6">#REF!</definedName>
    <definedName name="q">#REF!</definedName>
    <definedName name="Q__m3_s">#REF!</definedName>
    <definedName name="qc" localSheetId="6">#REF!</definedName>
    <definedName name="qc">#REF!</definedName>
    <definedName name="QD" localSheetId="6">#REF!</definedName>
    <definedName name="QD">#REF!</definedName>
    <definedName name="QL18CLBC" localSheetId="6">#REF!</definedName>
    <definedName name="QL18CLBC">#REF!</definedName>
    <definedName name="QL18conlai" localSheetId="6">#REF!</definedName>
    <definedName name="QL18conlai">#REF!</definedName>
    <definedName name="QUAN1" localSheetId="6">#REF!</definedName>
    <definedName name="QUAN1">#REF!</definedName>
    <definedName name="QUAN10" localSheetId="6">#REF!</definedName>
    <definedName name="QUAN10">#REF!</definedName>
    <definedName name="QUAN11" localSheetId="6">#REF!</definedName>
    <definedName name="QUAN11">#REF!</definedName>
    <definedName name="QUAN12" localSheetId="6">#REF!</definedName>
    <definedName name="QUAN12">#REF!</definedName>
    <definedName name="QUAN2" localSheetId="6">#REF!</definedName>
    <definedName name="QUAN2">#REF!</definedName>
    <definedName name="QUAN4" localSheetId="6">#REF!</definedName>
    <definedName name="QUAN4">#REF!</definedName>
    <definedName name="QUAN7" localSheetId="6">#REF!</definedName>
    <definedName name="QUAN7">#REF!</definedName>
    <definedName name="QUAN8B" localSheetId="6">#REF!</definedName>
    <definedName name="QUAN8B">#REF!</definedName>
    <definedName name="QUANGTIEN2" localSheetId="6">#REF!</definedName>
    <definedName name="QUANGTIEN2">#REF!</definedName>
    <definedName name="QUÁÛN_HAÍI_CHÁU___THAÌNH_PHÄÚ_ÂAÌ_NÀÔNG" localSheetId="6">#REF!</definedName>
    <definedName name="QUÁÛN_HAÍI_CHÁU___THAÌNH_PHÄÚ_ÂAÌ_NÀÔNG">#REF!</definedName>
    <definedName name="QUYLUONG" localSheetId="6">#REF!</definedName>
    <definedName name="QUYLUONG">#REF!</definedName>
    <definedName name="R_" localSheetId="6">#REF!</definedName>
    <definedName name="R_">#REF!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m_thang_chin" localSheetId="6">#REF!</definedName>
    <definedName name="Ram_thang_chin">#REF!</definedName>
    <definedName name="Raûi_pheân_tre" localSheetId="6">#REF!</definedName>
    <definedName name="Raûi_pheân_tre">#REF!</definedName>
    <definedName name="RCArea" localSheetId="6">#REF!</definedName>
    <definedName name="RCArea">#REF!</definedName>
    <definedName name="rcz" localSheetId="6">#REF!</definedName>
    <definedName name="rcz">#REF!</definedName>
    <definedName name="RDAM" localSheetId="6">#REF!</definedName>
    <definedName name="RDAM">#REF!</definedName>
    <definedName name="RECOUT">#REF!</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nd" localSheetId="6">#REF!</definedName>
    <definedName name="Rnd">#REF!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oofingWork" localSheetId="6">#REF!</definedName>
    <definedName name="RoofingWork">#REF!</definedName>
    <definedName name="RT" localSheetId="6">#REF!</definedName>
    <definedName name="RT">#REF!</definedName>
    <definedName name="RTT" localSheetId="6">#REF!</definedName>
    <definedName name="RTT">#REF!</definedName>
    <definedName name="s" localSheetId="6">#REF!</definedName>
    <definedName name="s">#REF!</definedName>
    <definedName name="s75F29" localSheetId="6">#REF!</definedName>
    <definedName name="s75F29">#REF!</definedName>
    <definedName name="san" localSheetId="6">#REF!</definedName>
    <definedName name="san">#REF!</definedName>
    <definedName name="San_truoc" localSheetId="6">#REF!</definedName>
    <definedName name="San_truoc">#REF!</definedName>
    <definedName name="Sang_vui" localSheetId="6">#REF!</definedName>
    <definedName name="Sang_vui">#REF!</definedName>
    <definedName name="sat" localSheetId="6">#REF!</definedName>
    <definedName name="sat">#REF!</definedName>
    <definedName name="satu" localSheetId="6">#REF!</definedName>
    <definedName name="satu">#REF!</definedName>
    <definedName name="Saudi_Against" localSheetId="6">#REF!</definedName>
    <definedName name="Saudi_Against">#REF!</definedName>
    <definedName name="Saudi_Played" localSheetId="6">#REF!</definedName>
    <definedName name="Saudi_Played">#REF!</definedName>
    <definedName name="scao98" localSheetId="6">#REF!</definedName>
    <definedName name="scao98">#REF!</definedName>
    <definedName name="SCCR" localSheetId="6">#REF!</definedName>
    <definedName name="SCCR">#REF!</definedName>
    <definedName name="SCDT" localSheetId="6">#REF!</definedName>
    <definedName name="SCDT">#REF!</definedName>
    <definedName name="SCH" localSheetId="6">#REF!</definedName>
    <definedName name="SCH">#REF!</definedName>
    <definedName name="scm" localSheetId="6">#REF!</definedName>
    <definedName name="scm">#REF!</definedName>
    <definedName name="SCT_BKTC" localSheetId="6">#REF!</definedName>
    <definedName name="SCT_BKTC">#REF!</definedName>
    <definedName name="sd" localSheetId="6">#REF!</definedName>
    <definedName name="sd">#REF!</definedName>
    <definedName name="sd1p" localSheetId="6">#REF!</definedName>
    <definedName name="sd1p">#REF!</definedName>
    <definedName name="sd3p" localSheetId="6">#REF!</definedName>
    <definedName name="sd3p">#REF!</definedName>
    <definedName name="SDDL" localSheetId="6">#REF!</definedName>
    <definedName name="SDDL">#REF!</definedName>
    <definedName name="sdfs" localSheetId="6">#REF!</definedName>
    <definedName name="sdfs">#REF!</definedName>
    <definedName name="SDMONG" localSheetId="6">#REF!</definedName>
    <definedName name="SDMONG">#REF!</definedName>
    <definedName name="SDO_COT" localSheetId="6">#REF!</definedName>
    <definedName name="SDO_COT">#REF!</definedName>
    <definedName name="SDTK1" localSheetId="6">#REF!</definedName>
    <definedName name="SDTK1">#REF!</definedName>
    <definedName name="Sè" localSheetId="6">#REF!</definedName>
    <definedName name="Sè">#REF!</definedName>
    <definedName name="Sè_hiÖu" localSheetId="6">#REF!</definedName>
    <definedName name="Sè_hiÖu">#REF!</definedName>
    <definedName name="SEDI" localSheetId="6">#REF!</definedName>
    <definedName name="SEDI">#REF!</definedName>
    <definedName name="Sensation" localSheetId="6">#REF!</definedName>
    <definedName name="Sensation">#REF!</definedName>
    <definedName name="Serbia_Against" localSheetId="6">#REF!</definedName>
    <definedName name="Serbia_Against">#REF!</definedName>
    <definedName name="Serbia_Played" localSheetId="6">#REF!</definedName>
    <definedName name="Serbia_Played">#REF!</definedName>
    <definedName name="sg1." localSheetId="6">#REF!</definedName>
    <definedName name="sg1.">#REF!</definedName>
    <definedName name="sg2." localSheetId="6">#REF!</definedName>
    <definedName name="sg2.">#REF!</definedName>
    <definedName name="sgl" localSheetId="6">#REF!</definedName>
    <definedName name="sgl">#REF!</definedName>
    <definedName name="sgnc" localSheetId="6">#REF!</definedName>
    <definedName name="sgnc">#REF!</definedName>
    <definedName name="sgvl" localSheetId="6">#REF!</definedName>
    <definedName name="sgvl">#REF!</definedName>
    <definedName name="SH" localSheetId="6">#REF!</definedName>
    <definedName name="SH">#REF!</definedName>
    <definedName name="Sheet1" localSheetId="6">#REF!</definedName>
    <definedName name="Sheet1">#REF!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eucao" localSheetId="6">#REF!</definedName>
    <definedName name="sieucao">#REF!</definedName>
    <definedName name="SIZE" localSheetId="6">#REF!</definedName>
    <definedName name="SIZE">#REF!</definedName>
    <definedName name="skd" localSheetId="6">#REF!</definedName>
    <definedName name="skd">#REF!</definedName>
    <definedName name="SKUcoverage" localSheetId="6">#REF!</definedName>
    <definedName name="SKUcoverage">#REF!</definedName>
    <definedName name="SL" localSheetId="6">#REF!</definedName>
    <definedName name="SL">#REF!</definedName>
    <definedName name="SL_CDN" localSheetId="6">#REF!</definedName>
    <definedName name="SL_CDN">#REF!</definedName>
    <definedName name="SL_COT" localSheetId="6">#REF!</definedName>
    <definedName name="SL_COT">#REF!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_DZ" localSheetId="6">#REF!</definedName>
    <definedName name="SL_DZ">#REF!</definedName>
    <definedName name="sl_HA" localSheetId="6">#REF!</definedName>
    <definedName name="sl_HA">#REF!</definedName>
    <definedName name="SL_KD" localSheetId="6">#REF!</definedName>
    <definedName name="SL_KD">#REF!</definedName>
    <definedName name="SL_MG" localSheetId="6">#REF!</definedName>
    <definedName name="SL_MG">#REF!</definedName>
    <definedName name="SL_MN" localSheetId="6">#REF!</definedName>
    <definedName name="SL_MN">#REF!</definedName>
    <definedName name="SL_NEO" localSheetId="6">#REF!</definedName>
    <definedName name="SL_NEO">#REF!</definedName>
    <definedName name="SL_SCH" localSheetId="6">#REF!</definedName>
    <definedName name="SL_SCH">#REF!</definedName>
    <definedName name="SL_SD" localSheetId="6">#REF!</definedName>
    <definedName name="SL_SD">#REF!</definedName>
    <definedName name="sl_TA" localSheetId="6">#REF!</definedName>
    <definedName name="sl_TA">#REF!</definedName>
    <definedName name="SL_TBA" localSheetId="6">#REF!</definedName>
    <definedName name="SL_TBA">#REF!</definedName>
    <definedName name="SL_TDIA" localSheetId="6">#REF!</definedName>
    <definedName name="SL_TDIA">#REF!</definedName>
    <definedName name="SL_XA" localSheetId="6">#REF!</definedName>
    <definedName name="SL_XA">#REF!</definedName>
    <definedName name="slg" localSheetId="6">#REF!</definedName>
    <definedName name="slg">#REF!</definedName>
    <definedName name="slk" localSheetId="6">#REF!</definedName>
    <definedName name="slk">#REF!</definedName>
    <definedName name="sll" localSheetId="6">#REF!</definedName>
    <definedName name="sll">#REF!</definedName>
    <definedName name="SLNTK" localSheetId="6">#REF!</definedName>
    <definedName name="SLNTK">#REF!</definedName>
    <definedName name="SLTCK" localSheetId="6">#REF!</definedName>
    <definedName name="SLTCK">#REF!</definedName>
    <definedName name="SLTDK" localSheetId="6">#REF!</definedName>
    <definedName name="SLTDK">#REF!</definedName>
    <definedName name="SLXTK" localSheetId="6">#REF!</definedName>
    <definedName name="SLXTK">#REF!</definedName>
    <definedName name="smt" localSheetId="6">#REF!</definedName>
    <definedName name="smt">#REF!</definedName>
    <definedName name="soc3p" localSheetId="6">#REF!</definedName>
    <definedName name="soc3p">#REF!</definedName>
    <definedName name="Soi" localSheetId="6">#REF!</definedName>
    <definedName name="Soi">#REF!</definedName>
    <definedName name="Soi_HamYen" localSheetId="6">#REF!</definedName>
    <definedName name="Soi_HamYen">#REF!</definedName>
    <definedName name="SOI1X2" localSheetId="6">#REF!</definedName>
    <definedName name="SOI1X2">#REF!</definedName>
    <definedName name="Solan" localSheetId="6">#REF!</definedName>
    <definedName name="Solan">#REF!</definedName>
    <definedName name="solieu" localSheetId="6">#REF!</definedName>
    <definedName name="solieu">#REF!</definedName>
    <definedName name="soluongdotcong" localSheetId="6">#REF!</definedName>
    <definedName name="soluongdotcong">#REF!</definedName>
    <definedName name="son" localSheetId="6">#REF!</definedName>
    <definedName name="son">#REF!</definedName>
    <definedName name="SORT" localSheetId="6">#REF!</definedName>
    <definedName name="SORT">#REF!</definedName>
    <definedName name="SOTIEN_BKTC" localSheetId="6">#REF!</definedName>
    <definedName name="SOTIEN_BKTC">#REF!</definedName>
    <definedName name="SP" localSheetId="6">#REF!</definedName>
    <definedName name="SP">#REF!</definedName>
    <definedName name="sp_bq" localSheetId="6">#REF!</definedName>
    <definedName name="sp_bq">#REF!</definedName>
    <definedName name="sp_bv" localSheetId="6">#REF!</definedName>
    <definedName name="sp_bv">#REF!</definedName>
    <definedName name="sp_ck" localSheetId="6">#REF!</definedName>
    <definedName name="sp_ck">#REF!</definedName>
    <definedName name="sp_d1" localSheetId="6">#REF!</definedName>
    <definedName name="sp_d1">#REF!</definedName>
    <definedName name="sp_d2" localSheetId="6">#REF!</definedName>
    <definedName name="sp_d2">#REF!</definedName>
    <definedName name="sp_d3" localSheetId="6">#REF!</definedName>
    <definedName name="sp_d3">#REF!</definedName>
    <definedName name="sp_dl" localSheetId="6">#REF!</definedName>
    <definedName name="sp_dl">#REF!</definedName>
    <definedName name="sp_kcs" localSheetId="6">#REF!</definedName>
    <definedName name="sp_kcs">#REF!</definedName>
    <definedName name="sp_nb" localSheetId="6">#REF!</definedName>
    <definedName name="sp_nb">#REF!</definedName>
    <definedName name="sp_ngio" localSheetId="6">#REF!</definedName>
    <definedName name="sp_ngio">#REF!</definedName>
    <definedName name="sp_nv" localSheetId="6">#REF!</definedName>
    <definedName name="sp_nv">#REF!</definedName>
    <definedName name="sp_t3" localSheetId="6">#REF!</definedName>
    <definedName name="sp_t3">#REF!</definedName>
    <definedName name="sp_t4" localSheetId="6">#REF!</definedName>
    <definedName name="sp_t4">#REF!</definedName>
    <definedName name="sp_t5" localSheetId="6">#REF!</definedName>
    <definedName name="sp_t5">#REF!</definedName>
    <definedName name="sp_t6" localSheetId="6">#REF!</definedName>
    <definedName name="sp_t6">#REF!</definedName>
    <definedName name="sp_tc" localSheetId="6">#REF!</definedName>
    <definedName name="sp_tc">#REF!</definedName>
    <definedName name="sp_tm" localSheetId="6">#REF!</definedName>
    <definedName name="sp_tm">#REF!</definedName>
    <definedName name="sp_vs" localSheetId="6">#REF!</definedName>
    <definedName name="sp_vs">#REF!</definedName>
    <definedName name="sp_xh" localSheetId="6">#REF!</definedName>
    <definedName name="sp_xh">#REF!</definedName>
    <definedName name="Spain_Against" localSheetId="6">#REF!</definedName>
    <definedName name="Spain_Against">#REF!</definedName>
    <definedName name="Spain_Played" localSheetId="6">#REF!</definedName>
    <definedName name="Spain_Played">#REF!</definedName>
    <definedName name="SPEC" localSheetId="6">#REF!</definedName>
    <definedName name="SPEC">#REF!</definedName>
    <definedName name="SpecialPrice" localSheetId="6">#REF!</definedName>
    <definedName name="SpecialPrice">#REF!</definedName>
    <definedName name="SPECSUMMARY" localSheetId="6">#REF!</definedName>
    <definedName name="SPECSUMMARY">#REF!</definedName>
    <definedName name="spk1p" localSheetId="6">#REF!</definedName>
    <definedName name="spk1p">#REF!</definedName>
    <definedName name="spk3p" localSheetId="6">#REF!</definedName>
    <definedName name="spk3p">#REF!</definedName>
    <definedName name="SPTMC" localSheetId="6">#REF!</definedName>
    <definedName name="SPTMC">#REF!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tate" localSheetId="6">#REF!</definedName>
    <definedName name="State">#REF!</definedName>
    <definedName name="stc" localSheetId="6">#REF!</definedName>
    <definedName name="stc">#REF!</definedName>
    <definedName name="Stck." localSheetId="6">#REF!</definedName>
    <definedName name="Stck.">#REF!</definedName>
    <definedName name="STD" localSheetId="6">#REF!</definedName>
    <definedName name="STD">#REF!</definedName>
    <definedName name="STT" localSheetId="6">#REF!</definedName>
    <definedName name="STT">#REF!</definedName>
    <definedName name="su" localSheetId="6">#REF!</definedName>
    <definedName name="su">#REF!</definedName>
    <definedName name="sub" localSheetId="6">#REF!</definedName>
    <definedName name="sub">#REF!</definedName>
    <definedName name="SUM" localSheetId="6">#REF!</definedName>
    <definedName name="SUM">#REF!</definedName>
    <definedName name="SUMMARY" localSheetId="6">#REF!</definedName>
    <definedName name="SUMMARY">#REF!</definedName>
    <definedName name="sur" localSheetId="6">#REF!</definedName>
    <definedName name="sur">#REF!</definedName>
    <definedName name="sv" localSheetId="6">#REF!</definedName>
    <definedName name="sv">#REF!</definedName>
    <definedName name="svn" localSheetId="6">#REF!</definedName>
    <definedName name="svn">#REF!</definedName>
    <definedName name="SW" localSheetId="6">#REF!</definedName>
    <definedName name="SW">#REF!</definedName>
    <definedName name="Sweden_Against" localSheetId="6">#REF!</definedName>
    <definedName name="Sweden_Against">#REF!</definedName>
    <definedName name="Sweden_Played" localSheetId="6">#REF!</definedName>
    <definedName name="Sweden_Played">#REF!</definedName>
    <definedName name="Switzerland_Against" localSheetId="6">#REF!</definedName>
    <definedName name="Switzerland_Against">#REF!</definedName>
    <definedName name="Switzerland_Played" localSheetId="6">#REF!</definedName>
    <definedName name="Switzerland_Played">#REF!</definedName>
    <definedName name="T" localSheetId="6">#REF!</definedName>
    <definedName name="T">#REF!</definedName>
    <definedName name="t_1" localSheetId="6">#REF!</definedName>
    <definedName name="t_1">#REF!</definedName>
    <definedName name="T1_98_DAKLAK_List" localSheetId="6">#REF!</definedName>
    <definedName name="T1_98_DAKLAK_List">#REF!</definedName>
    <definedName name="t101p" localSheetId="6">#REF!</definedName>
    <definedName name="t101p">#REF!</definedName>
    <definedName name="t103p" localSheetId="6">#REF!</definedName>
    <definedName name="t103p">#REF!</definedName>
    <definedName name="t105mnc" localSheetId="6">#REF!</definedName>
    <definedName name="t105mnc">#REF!</definedName>
    <definedName name="t10m" localSheetId="6">#REF!</definedName>
    <definedName name="t10m">#REF!</definedName>
    <definedName name="t10nc" localSheetId="6">#REF!</definedName>
    <definedName name="t10nc">#REF!</definedName>
    <definedName name="t10nc1p" localSheetId="6">#REF!</definedName>
    <definedName name="t10nc1p">#REF!</definedName>
    <definedName name="t10ncm" localSheetId="6">#REF!</definedName>
    <definedName name="t10ncm">#REF!</definedName>
    <definedName name="T10vc" localSheetId="6">#REF!</definedName>
    <definedName name="T10vc">#REF!</definedName>
    <definedName name="t10vl" localSheetId="6">#REF!</definedName>
    <definedName name="t10vl">#REF!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m" localSheetId="6">#REF!</definedName>
    <definedName name="t12m">#REF!</definedName>
    <definedName name="t12mnc" localSheetId="6">#REF!</definedName>
    <definedName name="t12mnc">#REF!</definedName>
    <definedName name="t12nc" localSheetId="6">#REF!</definedName>
    <definedName name="t12nc">#REF!</definedName>
    <definedName name="t12ncm" localSheetId="6">#REF!</definedName>
    <definedName name="t12ncm">#REF!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14m" localSheetId="6">#REF!</definedName>
    <definedName name="t14m">#REF!</definedName>
    <definedName name="t14mnc" localSheetId="6">#REF!</definedName>
    <definedName name="t14mnc">#REF!</definedName>
    <definedName name="t14nc" localSheetId="6">#REF!</definedName>
    <definedName name="t14nc">#REF!</definedName>
    <definedName name="t14nc3p" localSheetId="6">#REF!</definedName>
    <definedName name="t14nc3p">#REF!</definedName>
    <definedName name="t14ncm" localSheetId="6">#REF!</definedName>
    <definedName name="t14ncm">#REF!</definedName>
    <definedName name="T14vc" localSheetId="6">#REF!</definedName>
    <definedName name="T14vc">#REF!</definedName>
    <definedName name="t14vl" localSheetId="6">#REF!</definedName>
    <definedName name="t14vl">#REF!</definedName>
    <definedName name="t14vl3p" localSheetId="6">#REF!</definedName>
    <definedName name="t14vl3p">#REF!</definedName>
    <definedName name="T203P" localSheetId="6">#REF!</definedName>
    <definedName name="T203P">#REF!</definedName>
    <definedName name="t20m" localSheetId="6">#REF!</definedName>
    <definedName name="t20m">#REF!</definedName>
    <definedName name="t20ncm" localSheetId="6">#REF!</definedName>
    <definedName name="t20ncm">#REF!</definedName>
    <definedName name="T44QUAN3" localSheetId="6">#REF!</definedName>
    <definedName name="T44QUAN3">#REF!</definedName>
    <definedName name="T45GOVAP1" localSheetId="6">#REF!</definedName>
    <definedName name="T45GOVAP1">#REF!</definedName>
    <definedName name="T45HCUCHI" localSheetId="6">#REF!</definedName>
    <definedName name="T45HCUCHI">#REF!</definedName>
    <definedName name="T45HHOCMON" localSheetId="6">#REF!</definedName>
    <definedName name="T45HHOCMON">#REF!</definedName>
    <definedName name="T45QBINHCHANH" localSheetId="6">#REF!</definedName>
    <definedName name="T45QBINHCHANH">#REF!</definedName>
    <definedName name="T45QBINHTAN" localSheetId="6">#REF!</definedName>
    <definedName name="T45QBINHTAN">#REF!</definedName>
    <definedName name="T45QBINHTHANH1" localSheetId="6">#REF!</definedName>
    <definedName name="T45QBINHTHANH1">#REF!</definedName>
    <definedName name="T45QBINHTHANH2" localSheetId="6">#REF!</definedName>
    <definedName name="T45QBINHTHANH2">#REF!</definedName>
    <definedName name="T45QGOVAP1" localSheetId="6">#REF!</definedName>
    <definedName name="T45QGOVAP1">#REF!</definedName>
    <definedName name="T45QGOVAP2" localSheetId="6">#REF!</definedName>
    <definedName name="T45QGOVAP2">#REF!</definedName>
    <definedName name="T45QPHUNHUAN" localSheetId="6">#REF!</definedName>
    <definedName name="T45QPHUNHUAN">#REF!</definedName>
    <definedName name="T45QTANBINH2" localSheetId="6">#REF!</definedName>
    <definedName name="T45QTANBINH2">#REF!</definedName>
    <definedName name="T45QTANHBINH1" localSheetId="6">#REF!</definedName>
    <definedName name="T45QTANHBINH1">#REF!</definedName>
    <definedName name="T45QTANPHU" localSheetId="6">#REF!</definedName>
    <definedName name="T45QTANPHU">#REF!</definedName>
    <definedName name="T45QTHUDUC1" localSheetId="6">#REF!</definedName>
    <definedName name="T45QTHUDUC1">#REF!</definedName>
    <definedName name="T45QTHUDUC2" localSheetId="6">#REF!</definedName>
    <definedName name="T45QTHUDUC2">#REF!</definedName>
    <definedName name="T45QUAN1" localSheetId="6">#REF!</definedName>
    <definedName name="T45QUAN1">#REF!</definedName>
    <definedName name="T45QUAN10" localSheetId="6">#REF!</definedName>
    <definedName name="T45QUAN10">#REF!</definedName>
    <definedName name="T45QUAN11" localSheetId="6">#REF!</definedName>
    <definedName name="T45QUAN11">#REF!</definedName>
    <definedName name="T45QUAN12" localSheetId="6">#REF!</definedName>
    <definedName name="T45QUAN12">#REF!</definedName>
    <definedName name="T45QUAN2" localSheetId="6">#REF!</definedName>
    <definedName name="T45QUAN2">#REF!</definedName>
    <definedName name="T45QUAN3" localSheetId="6">#REF!</definedName>
    <definedName name="T45QUAN3">#REF!</definedName>
    <definedName name="T45QUAN4" localSheetId="6">#REF!</definedName>
    <definedName name="T45QUAN4">#REF!</definedName>
    <definedName name="T45QUAN6A" localSheetId="6">#REF!</definedName>
    <definedName name="T45QUAN6A">#REF!</definedName>
    <definedName name="T45QUAN6B" localSheetId="6">#REF!</definedName>
    <definedName name="T45QUAN6B">#REF!</definedName>
    <definedName name="T45QUAN7" localSheetId="6">#REF!</definedName>
    <definedName name="T45QUAN7">#REF!</definedName>
    <definedName name="T45QUAN8B" localSheetId="6">#REF!</definedName>
    <definedName name="T45QUAN8B">#REF!</definedName>
    <definedName name="T45QUAN9" localSheetId="6">#REF!</definedName>
    <definedName name="T45QUAN9">#REF!</definedName>
    <definedName name="t7m" localSheetId="6">#REF!</definedName>
    <definedName name="t7m">#REF!</definedName>
    <definedName name="t7nc" localSheetId="6">#REF!</definedName>
    <definedName name="t7nc">#REF!</definedName>
    <definedName name="t7vl" localSheetId="6">#REF!</definedName>
    <definedName name="t7vl">#REF!</definedName>
    <definedName name="t84mnc" localSheetId="6">#REF!</definedName>
    <definedName name="t84mnc">#REF!</definedName>
    <definedName name="t8m" localSheetId="6">#REF!</definedName>
    <definedName name="t8m">#REF!</definedName>
    <definedName name="t8nc" localSheetId="6">#REF!</definedName>
    <definedName name="t8nc">#REF!</definedName>
    <definedName name="t8vl" localSheetId="6">#REF!</definedName>
    <definedName name="t8vl">#REF!</definedName>
    <definedName name="tadao" localSheetId="6">#REF!</definedName>
    <definedName name="tadao">#REF!</definedName>
    <definedName name="Tæng_gia_thanh_XM_cat_da_sái_dot4" localSheetId="6">#REF!</definedName>
    <definedName name="Tæng_gia_thanh_XM_cat_da_sái_dot4">#REF!</definedName>
    <definedName name="Tæng_hîp_kinh_phÝ__DZ_35kv" localSheetId="6">#REF!</definedName>
    <definedName name="Tæng_hîp_kinh_phÝ__DZ_35kv">#REF!</definedName>
    <definedName name="Tæng_hîp_kinh_phÝ__kho_kÝn__kho_hë" localSheetId="6">#REF!</definedName>
    <definedName name="Tæng_hîp_kinh_phÝ__kho_kÝn__kho_hë">#REF!</definedName>
    <definedName name="Tæng_hîp_VL_NC_MTC" localSheetId="6">#REF!</definedName>
    <definedName name="Tæng_hîp_VL_NC_MTC">#REF!</definedName>
    <definedName name="Tæng_ke_chi_tiÕt_da_hiÖu_chØnh" localSheetId="6">#REF!</definedName>
    <definedName name="Tæng_ke_chi_tiÕt_da_hiÖu_chØnh">#REF!</definedName>
    <definedName name="Tæng_ke_DZ_35KV_Son_TÞnh_Tra_Bång" localSheetId="6">#REF!</definedName>
    <definedName name="Tæng_ke_DZ_35KV_Son_TÞnh_Tra_Bång">#REF!</definedName>
    <definedName name="TAM" localSheetId="6">#REF!</definedName>
    <definedName name="TAM">#REF!</definedName>
    <definedName name="TAMTINH" localSheetId="6">#REF!</definedName>
    <definedName name="TAMTINH">#REF!</definedName>
    <definedName name="TANBINH1" localSheetId="6">#REF!</definedName>
    <definedName name="TANBINH1">#REF!</definedName>
    <definedName name="TANBINH2" localSheetId="6">#REF!</definedName>
    <definedName name="TANBINH2">#REF!</definedName>
    <definedName name="TANPHU" localSheetId="6">#REF!</definedName>
    <definedName name="TANPHU">#REF!</definedName>
    <definedName name="Tax" localSheetId="6">#REF!</definedName>
    <definedName name="Tax">#REF!</definedName>
    <definedName name="TBA" localSheetId="6">#REF!</definedName>
    <definedName name="TBA">#REF!</definedName>
    <definedName name="TBAM" localSheetId="6">#REF!</definedName>
    <definedName name="TBAM">#REF!</definedName>
    <definedName name="tbdd1p" localSheetId="6">#REF!</definedName>
    <definedName name="tbdd1p">#REF!</definedName>
    <definedName name="tbdd3p" localSheetId="6">#REF!</definedName>
    <definedName name="tbdd3p">#REF!</definedName>
    <definedName name="tbddsdl" localSheetId="6">#REF!</definedName>
    <definedName name="tbddsdl">#REF!</definedName>
    <definedName name="TBI" localSheetId="6">#REF!</definedName>
    <definedName name="TBI">#REF!</definedName>
    <definedName name="tbl_ProdInfo" localSheetId="6">#REF!</definedName>
    <definedName name="tbl_ProdInfo">#REF!</definedName>
    <definedName name="tbtr" localSheetId="6">#REF!</definedName>
    <definedName name="tbtr">#REF!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C44HCUCHI" localSheetId="6">#REF!</definedName>
    <definedName name="TC44HCUCHI">#REF!</definedName>
    <definedName name="TC44HHOCMON" localSheetId="6">#REF!</definedName>
    <definedName name="TC44HHOCMON">#REF!</definedName>
    <definedName name="TC44QBINHCHANH" localSheetId="6">#REF!</definedName>
    <definedName name="TC44QBINHCHANH">#REF!</definedName>
    <definedName name="TC44QBINHTAN" localSheetId="6">#REF!</definedName>
    <definedName name="TC44QBINHTAN">#REF!</definedName>
    <definedName name="TC44QBINHTHANH1" localSheetId="6">#REF!</definedName>
    <definedName name="TC44QBINHTHANH1">#REF!</definedName>
    <definedName name="TC44QBINHTHANH2" localSheetId="6">#REF!</definedName>
    <definedName name="TC44QBINHTHANH2">#REF!</definedName>
    <definedName name="TC44QGOVAP1" localSheetId="6">#REF!</definedName>
    <definedName name="TC44QGOVAP1">#REF!</definedName>
    <definedName name="TC44QGOVAP2" localSheetId="6">#REF!</definedName>
    <definedName name="TC44QGOVAP2">#REF!</definedName>
    <definedName name="TC44QPHUNHUAN" localSheetId="6">#REF!</definedName>
    <definedName name="TC44QPHUNHUAN">#REF!</definedName>
    <definedName name="TC44QTANBINH1" localSheetId="6">#REF!</definedName>
    <definedName name="TC44QTANBINH1">#REF!</definedName>
    <definedName name="TC44QTANBINH2" localSheetId="6">#REF!</definedName>
    <definedName name="TC44QTANBINH2">#REF!</definedName>
    <definedName name="TC44QTANPHU" localSheetId="6">#REF!</definedName>
    <definedName name="TC44QTANPHU">#REF!</definedName>
    <definedName name="TC44QTHUDUC1" localSheetId="6">#REF!</definedName>
    <definedName name="TC44QTHUDUC1">#REF!</definedName>
    <definedName name="TC44QTHUDUC2" localSheetId="6">#REF!</definedName>
    <definedName name="TC44QTHUDUC2">#REF!</definedName>
    <definedName name="TC44QUAN1" localSheetId="6">#REF!</definedName>
    <definedName name="TC44QUAN1">#REF!</definedName>
    <definedName name="TC44QUAN10" localSheetId="6">#REF!</definedName>
    <definedName name="TC44QUAN10">#REF!</definedName>
    <definedName name="TC44QUAN11" localSheetId="6">#REF!</definedName>
    <definedName name="TC44QUAN11">#REF!</definedName>
    <definedName name="TC44QUAN12" localSheetId="6">#REF!</definedName>
    <definedName name="TC44QUAN12">#REF!</definedName>
    <definedName name="TC44QUAN2" localSheetId="6">#REF!</definedName>
    <definedName name="TC44QUAN2">#REF!</definedName>
    <definedName name="TC44QUAN32" localSheetId="6">#REF!</definedName>
    <definedName name="TC44QUAN32">#REF!</definedName>
    <definedName name="TC44QUAN4" localSheetId="6">#REF!</definedName>
    <definedName name="TC44QUAN4">#REF!</definedName>
    <definedName name="TC44QUAN5" localSheetId="6">#REF!</definedName>
    <definedName name="TC44QUAN5">#REF!</definedName>
    <definedName name="TC44QUAN6A" localSheetId="6">#REF!</definedName>
    <definedName name="TC44QUAN6A">#REF!</definedName>
    <definedName name="TC44QUAN6B" localSheetId="6">#REF!</definedName>
    <definedName name="TC44QUAN6B">#REF!</definedName>
    <definedName name="TC44QUAN7" localSheetId="6">#REF!</definedName>
    <definedName name="TC44QUAN7">#REF!</definedName>
    <definedName name="TC44QUAN8A" localSheetId="6">#REF!</definedName>
    <definedName name="TC44QUAN8A">#REF!</definedName>
    <definedName name="TC44QUAN8B" localSheetId="6">#REF!</definedName>
    <definedName name="TC44QUAN8B">#REF!</definedName>
    <definedName name="Tchuan" localSheetId="6">#REF!</definedName>
    <definedName name="Tchuan">#REF!</definedName>
    <definedName name="tcxxnc" localSheetId="6">#REF!</definedName>
    <definedName name="tcxxnc">#REF!</definedName>
    <definedName name="td" localSheetId="6">#REF!</definedName>
    <definedName name="td">#REF!</definedName>
    <definedName name="TD_NCKT" localSheetId="6">#REF!</definedName>
    <definedName name="TD_NCKT">#REF!</definedName>
    <definedName name="td10vl" localSheetId="6">#REF!</definedName>
    <definedName name="td10vl">#REF!</definedName>
    <definedName name="td12nc" localSheetId="6">#REF!</definedName>
    <definedName name="td12nc">#REF!</definedName>
    <definedName name="TD12vl" localSheetId="6">#REF!</definedName>
    <definedName name="TD12vl">#REF!</definedName>
    <definedName name="td1cnc" localSheetId="6">#REF!</definedName>
    <definedName name="td1cnc">#REF!</definedName>
    <definedName name="td1cvl" localSheetId="6">#REF!</definedName>
    <definedName name="td1cvl">#REF!</definedName>
    <definedName name="td1p" localSheetId="6">#REF!</definedName>
    <definedName name="td1p">#REF!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1p2nc" localSheetId="6">#REF!</definedName>
    <definedName name="TD1p2nc">#REF!</definedName>
    <definedName name="TD1p2vc" localSheetId="6">#REF!</definedName>
    <definedName name="TD1p2vc">#REF!</definedName>
    <definedName name="TD1p2vl" localSheetId="6">#REF!</definedName>
    <definedName name="TD1p2vl">#REF!</definedName>
    <definedName name="TD1pnc" localSheetId="6">#REF!</definedName>
    <definedName name="TD1pnc">#REF!</definedName>
    <definedName name="TD1pvl" localSheetId="6">#REF!</definedName>
    <definedName name="TD1pvl">#REF!</definedName>
    <definedName name="td3p" localSheetId="6">#REF!</definedName>
    <definedName name="td3p">#REF!</definedName>
    <definedName name="tdc84nc" localSheetId="6">#REF!</definedName>
    <definedName name="tdc84nc">#REF!</definedName>
    <definedName name="tdcnc" localSheetId="6">#REF!</definedName>
    <definedName name="tdcnc">#REF!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DZ04" localSheetId="6">#REF!</definedName>
    <definedName name="TDDZ04">#REF!</definedName>
    <definedName name="TDDZ22" localSheetId="6">#REF!</definedName>
    <definedName name="TDDZ22">#REF!</definedName>
    <definedName name="tdgnc" localSheetId="6">#REF!</definedName>
    <definedName name="tdgnc">#REF!</definedName>
    <definedName name="tdgvl" localSheetId="6">#REF!</definedName>
    <definedName name="tdgvl">#REF!</definedName>
    <definedName name="tdhtnc" localSheetId="6">#REF!</definedName>
    <definedName name="tdhtnc">#REF!</definedName>
    <definedName name="tdhtvl" localSheetId="6">#REF!</definedName>
    <definedName name="tdhtvl">#REF!</definedName>
    <definedName name="TDIA" localSheetId="6">#REF!</definedName>
    <definedName name="TDIA">#REF!</definedName>
    <definedName name="TDmnc" localSheetId="6">#REF!</definedName>
    <definedName name="TDmnc">#REF!</definedName>
    <definedName name="TDmvc" localSheetId="6">#REF!</definedName>
    <definedName name="TDmvc">#REF!</definedName>
    <definedName name="TDmvl" localSheetId="6">#REF!</definedName>
    <definedName name="TDmvl">#REF!</definedName>
    <definedName name="tdnc" localSheetId="6">#REF!</definedName>
    <definedName name="tdnc">#REF!</definedName>
    <definedName name="tdnc1p" localSheetId="6">#REF!</definedName>
    <definedName name="tdnc1p">#REF!</definedName>
    <definedName name="tdo" localSheetId="6">#REF!</definedName>
    <definedName name="tdo">#REF!</definedName>
    <definedName name="tdt1pnc" localSheetId="6">#REF!</definedName>
    <definedName name="tdt1pnc">#REF!</definedName>
    <definedName name="tdt1pvl" localSheetId="6">#REF!</definedName>
    <definedName name="tdt1pvl">#REF!</definedName>
    <definedName name="tdt2cnc" localSheetId="6">#REF!</definedName>
    <definedName name="tdt2cnc">#REF!</definedName>
    <definedName name="tdt2cvl" localSheetId="6">#REF!</definedName>
    <definedName name="tdt2cvl">#REF!</definedName>
    <definedName name="tdta_TransferOFFIT" localSheetId="6">#REF!</definedName>
    <definedName name="tdta_TransferOFFIT">#REF!</definedName>
    <definedName name="tdtb" localSheetId="6">#REF!</definedName>
    <definedName name="tdtb">#REF!</definedName>
    <definedName name="tdtr2cnc" localSheetId="6">#REF!</definedName>
    <definedName name="tdtr2cnc">#REF!</definedName>
    <definedName name="tdtr2cvl" localSheetId="6">#REF!</definedName>
    <definedName name="tdtr2cvl">#REF!</definedName>
    <definedName name="tdtrnc" localSheetId="6">#REF!</definedName>
    <definedName name="tdtrnc">#REF!</definedName>
    <definedName name="tdtrvl" localSheetId="6">#REF!</definedName>
    <definedName name="tdtrvl">#REF!</definedName>
    <definedName name="tdvl" localSheetId="6">#REF!</definedName>
    <definedName name="tdvl">#REF!</definedName>
    <definedName name="tdvl1p" localSheetId="6">#REF!</definedName>
    <definedName name="tdvl1p">#REF!</definedName>
    <definedName name="TemporaryWork" localSheetId="6">#REF!</definedName>
    <definedName name="TemporaryWork">#REF!</definedName>
    <definedName name="TEN" localSheetId="6">#REF!</definedName>
    <definedName name="TEN">#REF!</definedName>
    <definedName name="TEN_CT" localSheetId="6">#REF!</definedName>
    <definedName name="TEN_CT">#REF!</definedName>
    <definedName name="TEN_CTIET_TA" localSheetId="6">#REF!</definedName>
    <definedName name="TEN_CTIET_TA">#REF!</definedName>
    <definedName name="TEN_HA" localSheetId="6">#REF!</definedName>
    <definedName name="TEN_HA">#REF!</definedName>
    <definedName name="TEN_TA" localSheetId="6">#REF!</definedName>
    <definedName name="TEN_TA">#REF!</definedName>
    <definedName name="TEN_TBA" localSheetId="6">#REF!</definedName>
    <definedName name="TEN_TBA">#REF!</definedName>
    <definedName name="tenck" localSheetId="6">#REF!</definedName>
    <definedName name="tenck">#REF!</definedName>
    <definedName name="tenct" localSheetId="6">#REF!</definedName>
    <definedName name="tenct">#REF!</definedName>
    <definedName name="text" localSheetId="6">#REF!</definedName>
    <definedName name="text">#REF!</definedName>
    <definedName name="TG" localSheetId="6">#REF!</definedName>
    <definedName name="TG">#REF!</definedName>
    <definedName name="Th_nh_tiÒn" localSheetId="6">#REF!</definedName>
    <definedName name="Th_nh_tiÒn">#REF!</definedName>
    <definedName name="TH_VKHNN" localSheetId="6">#REF!</definedName>
    <definedName name="TH_VKHNN">#REF!</definedName>
    <definedName name="th3x15" localSheetId="6">#REF!</definedName>
    <definedName name="th3x15">#REF!</definedName>
    <definedName name="thanhtien" localSheetId="6">#REF!</definedName>
    <definedName name="thanhtien">#REF!</definedName>
    <definedName name="ThanhXuan110" localSheetId="6">#REF!</definedName>
    <definedName name="ThanhXuan110">#REF!</definedName>
    <definedName name="Þcot" localSheetId="6">#REF!</definedName>
    <definedName name="Þcot">#REF!</definedName>
    <definedName name="THctao" localSheetId="6">#REF!</definedName>
    <definedName name="THctao">#REF!</definedName>
    <definedName name="ÞCTd4" localSheetId="6">#REF!</definedName>
    <definedName name="ÞCTd4">#REF!</definedName>
    <definedName name="ÞCTt4" localSheetId="6">#REF!</definedName>
    <definedName name="ÞCTt4">#REF!</definedName>
    <definedName name="Þdamd4" localSheetId="6">#REF!</definedName>
    <definedName name="Þdamd4">#REF!</definedName>
    <definedName name="Þdamt4" localSheetId="6">#REF!</definedName>
    <definedName name="Þdamt4">#REF!</definedName>
    <definedName name="thdn" localSheetId="6">#REF!</definedName>
    <definedName name="thdn">#REF!</definedName>
    <definedName name="Theo_ÂM_1242_1998_QÂ_BXD_ngaìy_25_11_1998_cuía_Bäü_Xáy_dæûng" localSheetId="6">#REF!</definedName>
    <definedName name="Theo_ÂM_1242_1998_QÂ_BXD_ngaìy_25_11_1998_cuía_Bäü_Xáy_dæûng">#REF!</definedName>
    <definedName name="thepban" localSheetId="6">#REF!</definedName>
    <definedName name="thepban">#REF!</definedName>
    <definedName name="ThepDet32x3" localSheetId="6">#REF!</definedName>
    <definedName name="ThepDet32x3">#REF!</definedName>
    <definedName name="ThepDet35x3" localSheetId="6">#REF!</definedName>
    <definedName name="ThepDet35x3">#REF!</definedName>
    <definedName name="ThepDet40x4" localSheetId="6">#REF!</definedName>
    <definedName name="ThepDet40x4">#REF!</definedName>
    <definedName name="ThepDet45x4" localSheetId="6">#REF!</definedName>
    <definedName name="ThepDet45x4">#REF!</definedName>
    <definedName name="ThepDet50x5" localSheetId="6">#REF!</definedName>
    <definedName name="ThepDet50x5">#REF!</definedName>
    <definedName name="ThepDet63x6" localSheetId="6">#REF!</definedName>
    <definedName name="ThepDet63x6">#REF!</definedName>
    <definedName name="ThepDet75x6" localSheetId="6">#REF!</definedName>
    <definedName name="ThepDet75x6">#REF!</definedName>
    <definedName name="ThepGoc32x32x3" localSheetId="6">#REF!</definedName>
    <definedName name="ThepGoc32x32x3">#REF!</definedName>
    <definedName name="ThepGoc35x35x3" localSheetId="6">#REF!</definedName>
    <definedName name="ThepGoc35x35x3">#REF!</definedName>
    <definedName name="ThepGoc40x40x4" localSheetId="6">#REF!</definedName>
    <definedName name="ThepGoc40x40x4">#REF!</definedName>
    <definedName name="ThepGoc45x45x4" localSheetId="6">#REF!</definedName>
    <definedName name="ThepGoc45x45x4">#REF!</definedName>
    <definedName name="ThepGoc50x50x5" localSheetId="6">#REF!</definedName>
    <definedName name="ThepGoc50x50x5">#REF!</definedName>
    <definedName name="ThepGoc63x63x6" localSheetId="6">#REF!</definedName>
    <definedName name="ThepGoc63x63x6">#REF!</definedName>
    <definedName name="ThepGoc75x75x6" localSheetId="6">#REF!</definedName>
    <definedName name="ThepGoc75x75x6">#REF!</definedName>
    <definedName name="thepto" localSheetId="6">#REF!</definedName>
    <definedName name="thepto">#REF!</definedName>
    <definedName name="ThepTronD10D18" localSheetId="6">#REF!</definedName>
    <definedName name="ThepTronD10D18">#REF!</definedName>
    <definedName name="ThepTronD6D8" localSheetId="6">#REF!</definedName>
    <definedName name="ThepTronD6D8">#REF!</definedName>
    <definedName name="thepU" localSheetId="6">#REF!</definedName>
    <definedName name="thepU">#REF!</definedName>
    <definedName name="thetichck" localSheetId="6">#REF!</definedName>
    <definedName name="thetichck">#REF!</definedName>
    <definedName name="thgian_bq" localSheetId="6">#REF!</definedName>
    <definedName name="thgian_bq">#REF!</definedName>
    <definedName name="thgian_bv" localSheetId="6">#REF!</definedName>
    <definedName name="thgian_bv">#REF!</definedName>
    <definedName name="thgian_ck" localSheetId="6">#REF!</definedName>
    <definedName name="thgian_ck">#REF!</definedName>
    <definedName name="thgian_d1" localSheetId="6">#REF!</definedName>
    <definedName name="thgian_d1">#REF!</definedName>
    <definedName name="thgian_d2" localSheetId="6">#REF!</definedName>
    <definedName name="thgian_d2">#REF!</definedName>
    <definedName name="thgian_d3" localSheetId="6">#REF!</definedName>
    <definedName name="thgian_d3">#REF!</definedName>
    <definedName name="thgian_dl" localSheetId="6">#REF!</definedName>
    <definedName name="thgian_dl">#REF!</definedName>
    <definedName name="thgian_kcs" localSheetId="6">#REF!</definedName>
    <definedName name="thgian_kcs">#REF!</definedName>
    <definedName name="thgian_nb" localSheetId="6">#REF!</definedName>
    <definedName name="thgian_nb">#REF!</definedName>
    <definedName name="thgian_ngio" localSheetId="6">#REF!</definedName>
    <definedName name="thgian_ngio">#REF!</definedName>
    <definedName name="thgian_nv" localSheetId="6">#REF!</definedName>
    <definedName name="thgian_nv">#REF!</definedName>
    <definedName name="thgian_t3" localSheetId="6">#REF!</definedName>
    <definedName name="thgian_t3">#REF!</definedName>
    <definedName name="thgian_t4" localSheetId="6">#REF!</definedName>
    <definedName name="thgian_t4">#REF!</definedName>
    <definedName name="thgian_t5" localSheetId="6">#REF!</definedName>
    <definedName name="thgian_t5">#REF!</definedName>
    <definedName name="thgian_t6" localSheetId="6">#REF!</definedName>
    <definedName name="thgian_t6">#REF!</definedName>
    <definedName name="thgian_tc" localSheetId="6">#REF!</definedName>
    <definedName name="thgian_tc">#REF!</definedName>
    <definedName name="thgian_tm" localSheetId="6">#REF!</definedName>
    <definedName name="thgian_tm">#REF!</definedName>
    <definedName name="thgian_vs" localSheetId="6">#REF!</definedName>
    <definedName name="thgian_vs">#REF!</definedName>
    <definedName name="thgian_xh" localSheetId="6">#REF!</definedName>
    <definedName name="thgian_xh">#REF!</definedName>
    <definedName name="thgio_bq" localSheetId="6">#REF!</definedName>
    <definedName name="thgio_bq">#REF!</definedName>
    <definedName name="thgio_bv" localSheetId="6">#REF!</definedName>
    <definedName name="thgio_bv">#REF!</definedName>
    <definedName name="thgio_ck" localSheetId="6">#REF!</definedName>
    <definedName name="thgio_ck">#REF!</definedName>
    <definedName name="thgio_d1" localSheetId="6">#REF!</definedName>
    <definedName name="thgio_d1">#REF!</definedName>
    <definedName name="thgio_d2" localSheetId="6">#REF!</definedName>
    <definedName name="thgio_d2">#REF!</definedName>
    <definedName name="thgio_d3" localSheetId="6">#REF!</definedName>
    <definedName name="thgio_d3">#REF!</definedName>
    <definedName name="thgio_dl" localSheetId="6">#REF!</definedName>
    <definedName name="thgio_dl">#REF!</definedName>
    <definedName name="thgio_kcs" localSheetId="6">#REF!</definedName>
    <definedName name="thgio_kcs">#REF!</definedName>
    <definedName name="thgio_nb" localSheetId="6">#REF!</definedName>
    <definedName name="thgio_nb">#REF!</definedName>
    <definedName name="thgio_ngio" localSheetId="6">#REF!</definedName>
    <definedName name="thgio_ngio">#REF!</definedName>
    <definedName name="thgio_nv" localSheetId="6">#REF!</definedName>
    <definedName name="thgio_nv">#REF!</definedName>
    <definedName name="thgio_t3" localSheetId="6">#REF!</definedName>
    <definedName name="thgio_t3">#REF!</definedName>
    <definedName name="thgio_t4" localSheetId="6">#REF!</definedName>
    <definedName name="thgio_t4">#REF!</definedName>
    <definedName name="thgio_t5" localSheetId="6">#REF!</definedName>
    <definedName name="thgio_t5">#REF!</definedName>
    <definedName name="thgio_t6" localSheetId="6">#REF!</definedName>
    <definedName name="thgio_t6">#REF!</definedName>
    <definedName name="thgio_tc" localSheetId="6">#REF!</definedName>
    <definedName name="thgio_tc">#REF!</definedName>
    <definedName name="thgio_tm" localSheetId="6">#REF!</definedName>
    <definedName name="thgio_tm">#REF!</definedName>
    <definedName name="thgio_vs" localSheetId="6">#REF!</definedName>
    <definedName name="thgio_vs">#REF!</definedName>
    <definedName name="thgio_xh" localSheetId="6">#REF!</definedName>
    <definedName name="thgio_xh">#REF!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I_NGHIEM" localSheetId="6">#REF!</definedName>
    <definedName name="THI_NGHIEM">#REF!</definedName>
    <definedName name="THîp_gia_trÞ_quyÕt_toan" localSheetId="6">#REF!</definedName>
    <definedName name="THîp_gia_trÞ_quyÕt_toan">#REF!</definedName>
    <definedName name="Thîp_kinh_phÝ_dao_dóc_mãng_dùng_trô" localSheetId="6">#REF!</definedName>
    <definedName name="Thîp_kinh_phÝ_dao_dóc_mãng_dùng_trô">#REF!</definedName>
    <definedName name="THîp_phat_tuyÕn_kho_bai_thi_cong" localSheetId="6">#REF!</definedName>
    <definedName name="THîp_phat_tuyÕn_kho_bai_thi_cong">#REF!</definedName>
    <definedName name="THîp_vèn_TBA35_22KV_1000KVA" localSheetId="6">#REF!</definedName>
    <definedName name="THîp_vèn_TBA35_22KV_1000KVA">#REF!</definedName>
    <definedName name="THîp_vl_nc_mtc_dît_1_thang_10_1996" localSheetId="6">#REF!</definedName>
    <definedName name="THîp_vl_nc_mtc_dît_1_thang_10_1996">#REF!</definedName>
    <definedName name="THK" localSheetId="6">#REF!</definedName>
    <definedName name="THK">#REF!</definedName>
    <definedName name="THKP160" localSheetId="6">#REF!</definedName>
    <definedName name="THKP160">#REF!</definedName>
    <definedName name="thkp3" localSheetId="6">#REF!</definedName>
    <definedName name="thkp3">#REF!</definedName>
    <definedName name="Þmong" localSheetId="6">#REF!</definedName>
    <definedName name="Þmong">#REF!</definedName>
    <definedName name="Thñ_tôc_xin_cÊp_dÊt_lÖ_phÝ_cÊp_dÊt" localSheetId="6">#REF!</definedName>
    <definedName name="Thñ_tôc_xin_cÊp_dÊt_lÖ_phÝ_cÊp_dÊt">#REF!</definedName>
    <definedName name="thnc" localSheetId="6">#REF!</definedName>
    <definedName name="thnc">#REF!</definedName>
    <definedName name="ÞNXoldk" localSheetId="6">#REF!</definedName>
    <definedName name="ÞNXoldk">#REF!</definedName>
    <definedName name="THPT" localSheetId="6">#REF!</definedName>
    <definedName name="THPT">#REF!</definedName>
    <definedName name="THr" localSheetId="6">#REF!</definedName>
    <definedName name="THr">#REF!</definedName>
    <definedName name="Þsan" localSheetId="6">#REF!</definedName>
    <definedName name="Þsan">#REF!</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r15" localSheetId="6">#REF!</definedName>
    <definedName name="thtr15">#REF!</definedName>
    <definedName name="thtt" localSheetId="6">#REF!</definedName>
    <definedName name="thtt">#REF!</definedName>
    <definedName name="THUDUC1" localSheetId="6">#REF!</definedName>
    <definedName name="THUDUC1">#REF!</definedName>
    <definedName name="THUDUC2" localSheetId="6">#REF!</definedName>
    <definedName name="THUDUC2">#REF!</definedName>
    <definedName name="thue" localSheetId="6">#REF!</definedName>
    <definedName name="thue">#REF!</definedName>
    <definedName name="thuevat" localSheetId="6">#REF!</definedName>
    <definedName name="thuevat">#REF!</definedName>
    <definedName name="THUONG1" localSheetId="6">#REF!</definedName>
    <definedName name="THUONG1">#REF!</definedName>
    <definedName name="THUONG2" localSheetId="6">#REF!</definedName>
    <definedName name="THUONG2">#REF!</definedName>
    <definedName name="THUONG3" localSheetId="6">#REF!</definedName>
    <definedName name="THUONG3">#REF!</definedName>
    <definedName name="THUONG4" localSheetId="6">#REF!</definedName>
    <definedName name="THUONG4">#REF!</definedName>
    <definedName name="Tien" localSheetId="6">#REF!</definedName>
    <definedName name="Tien">#REF!</definedName>
    <definedName name="TIEN_LUONG_VAT_LIEU_XAY_DUNG" localSheetId="6">#REF!</definedName>
    <definedName name="TIEN_LUONG_VAT_LIEU_XAY_DUNG">#REF!</definedName>
    <definedName name="TIENLUONG" localSheetId="6">#REF!</definedName>
    <definedName name="TIENLUONG">#REF!</definedName>
    <definedName name="Tiep_dia" localSheetId="6">#REF!</definedName>
    <definedName name="Tiep_dia">#REF!</definedName>
    <definedName name="TIEU_HAO_VAT_TU_DZ0.4KV" localSheetId="6">#REF!</definedName>
    <definedName name="TIEU_HAO_VAT_TU_DZ0.4KV">#REF!</definedName>
    <definedName name="TIEU_HAO_VAT_TU_TBA" localSheetId="6">#REF!</definedName>
    <definedName name="TIEU_HAO_VAT_TU_TBA">#REF!</definedName>
    <definedName name="TileStone" localSheetId="6">#REF!</definedName>
    <definedName name="TileStone">#REF!</definedName>
    <definedName name="tim_xuat_hien" localSheetId="6">#REF!</definedName>
    <definedName name="tim_xuat_hien">#REF!</definedName>
    <definedName name="TITAN" localSheetId="6">#REF!</definedName>
    <definedName name="TITAN">#REF!</definedName>
    <definedName name="TK" localSheetId="6">#REF!</definedName>
    <definedName name="TK">#REF!</definedName>
    <definedName name="TKCOÙ" localSheetId="6">#REF!</definedName>
    <definedName name="TKCOÙ">#REF!</definedName>
    <definedName name="TKCS" localSheetId="6">#REF!</definedName>
    <definedName name="TKCS">#REF!</definedName>
    <definedName name="TKDC" localSheetId="6">#REF!</definedName>
    <definedName name="TKDC">#REF!</definedName>
    <definedName name="TKDC1" localSheetId="6">#REF!</definedName>
    <definedName name="TKDC1">#REF!</definedName>
    <definedName name="TKDF1" localSheetId="6">#REF!</definedName>
    <definedName name="TKDF1">#REF!</definedName>
    <definedName name="Tke_TA" localSheetId="6">#REF!</definedName>
    <definedName name="Tke_TA">#REF!</definedName>
    <definedName name="TKKT" localSheetId="6">#REF!</definedName>
    <definedName name="TKKT">#REF!</definedName>
    <definedName name="TKNÔÏ" localSheetId="6">#REF!</definedName>
    <definedName name="TKNÔÏ">#REF!</definedName>
    <definedName name="TKP" localSheetId="6">#REF!</definedName>
    <definedName name="TKP">#REF!</definedName>
    <definedName name="TKPÑZ" localSheetId="6">#REF!</definedName>
    <definedName name="TKPÑZ">#REF!</definedName>
    <definedName name="TKPTBA" localSheetId="6">#REF!</definedName>
    <definedName name="TKPTBA">#REF!</definedName>
    <definedName name="TL" localSheetId="6">#REF!</definedName>
    <definedName name="TL">#REF!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cpc" localSheetId="6">#REF!</definedName>
    <definedName name="tlcpc">#REF!</definedName>
    <definedName name="TLDa" localSheetId="6">#REF!</definedName>
    <definedName name="TLDa">#REF!</definedName>
    <definedName name="TLdat" localSheetId="6">#REF!</definedName>
    <definedName name="TLdat">#REF!</definedName>
    <definedName name="tldf" localSheetId="6">#REF!</definedName>
    <definedName name="tldf">#REF!</definedName>
    <definedName name="TLDM" localSheetId="6">#REF!</definedName>
    <definedName name="TLDM">#REF!</definedName>
    <definedName name="Tle" localSheetId="6">#REF!</definedName>
    <definedName name="Tle">#REF!</definedName>
    <definedName name="tltkp" localSheetId="6">#REF!</definedName>
    <definedName name="tltkp">#REF!</definedName>
    <definedName name="tluong" localSheetId="6">#REF!</definedName>
    <definedName name="tluong">#REF!</definedName>
    <definedName name="TM" localSheetId="6">#REF!</definedName>
    <definedName name="TM">#REF!</definedName>
    <definedName name="TMProtection" localSheetId="6">#REF!</definedName>
    <definedName name="TMProtection">#REF!</definedName>
    <definedName name="TN" localSheetId="6">#REF!</definedName>
    <definedName name="TN">#REF!</definedName>
    <definedName name="tn1pinnc" localSheetId="6">#REF!</definedName>
    <definedName name="tn1pinnc">#REF!</definedName>
    <definedName name="tn2mhnnc" localSheetId="6">#REF!</definedName>
    <definedName name="tn2mhnnc">#REF!</definedName>
    <definedName name="TNCM" localSheetId="6">#REF!</definedName>
    <definedName name="TNCM">#REF!</definedName>
    <definedName name="tnh_bq" localSheetId="6">#REF!</definedName>
    <definedName name="tnh_bq">#REF!</definedName>
    <definedName name="tnh_bv" localSheetId="6">#REF!</definedName>
    <definedName name="tnh_bv">#REF!</definedName>
    <definedName name="tnh_ck" localSheetId="6">#REF!</definedName>
    <definedName name="tnh_ck">#REF!</definedName>
    <definedName name="tnh_d1" localSheetId="6">#REF!</definedName>
    <definedName name="tnh_d1">#REF!</definedName>
    <definedName name="tnh_d2" localSheetId="6">#REF!</definedName>
    <definedName name="tnh_d2">#REF!</definedName>
    <definedName name="tnh_d3" localSheetId="6">#REF!</definedName>
    <definedName name="tnh_d3">#REF!</definedName>
    <definedName name="tnh_dl" localSheetId="6">#REF!</definedName>
    <definedName name="tnh_dl">#REF!</definedName>
    <definedName name="tnh_kcs" localSheetId="6">#REF!</definedName>
    <definedName name="tnh_kcs">#REF!</definedName>
    <definedName name="tnh_nb" localSheetId="6">#REF!</definedName>
    <definedName name="tnh_nb">#REF!</definedName>
    <definedName name="tnh_ngio" localSheetId="6">#REF!</definedName>
    <definedName name="tnh_ngio">#REF!</definedName>
    <definedName name="tnh_nv" localSheetId="6">#REF!</definedName>
    <definedName name="tnh_nv">#REF!</definedName>
    <definedName name="tnh_t3" localSheetId="6">#REF!</definedName>
    <definedName name="tnh_t3">#REF!</definedName>
    <definedName name="tnh_t4" localSheetId="6">#REF!</definedName>
    <definedName name="tnh_t4">#REF!</definedName>
    <definedName name="tnh_t5" localSheetId="6">#REF!</definedName>
    <definedName name="tnh_t5">#REF!</definedName>
    <definedName name="tnh_t6" localSheetId="6">#REF!</definedName>
    <definedName name="tnh_t6">#REF!</definedName>
    <definedName name="tnh_tc" localSheetId="6">#REF!</definedName>
    <definedName name="tnh_tc">#REF!</definedName>
    <definedName name="tnh_tm" localSheetId="6">#REF!</definedName>
    <definedName name="tnh_tm">#REF!</definedName>
    <definedName name="tnh_vs" localSheetId="6">#REF!</definedName>
    <definedName name="tnh_vs">#REF!</definedName>
    <definedName name="tnh_xh" localSheetId="6">#REF!</definedName>
    <definedName name="tnh_xh">#REF!</definedName>
    <definedName name="tnhnnc" localSheetId="6">#REF!</definedName>
    <definedName name="tnhnnc">#REF!</definedName>
    <definedName name="tnignc" localSheetId="6">#REF!</definedName>
    <definedName name="tnignc">#REF!</definedName>
    <definedName name="tnin190nc" localSheetId="6">#REF!</definedName>
    <definedName name="tnin190nc">#REF!</definedName>
    <definedName name="tnlnc" localSheetId="6">#REF!</definedName>
    <definedName name="tnlnc">#REF!</definedName>
    <definedName name="TÑNCKT" localSheetId="6">#REF!</definedName>
    <definedName name="TÑNCKT">#REF!</definedName>
    <definedName name="tnnnc" localSheetId="6">#REF!</definedName>
    <definedName name="tnnnc">#REF!</definedName>
    <definedName name="TÑTDT" localSheetId="6">#REF!</definedName>
    <definedName name="TÑTDT">#REF!</definedName>
    <definedName name="TNTK" localSheetId="6">#REF!</definedName>
    <definedName name="TNTK">#REF!</definedName>
    <definedName name="TÑTKKT" localSheetId="6">#REF!</definedName>
    <definedName name="TÑTKKT">#REF!</definedName>
    <definedName name="Togo_Against" localSheetId="6">#REF!</definedName>
    <definedName name="Togo_Against">#REF!</definedName>
    <definedName name="Togo_Played" localSheetId="6">#REF!</definedName>
    <definedName name="Togo_Played">#REF!</definedName>
    <definedName name="TON_CUOI_KY" localSheetId="6">#REF!</definedName>
    <definedName name="TON_CUOI_KY">#REF!</definedName>
    <definedName name="TONG_GIA_TRI_CONG_TRINH" localSheetId="6">#REF!</definedName>
    <definedName name="TONG_GIA_TRI_CONG_TRINH">#REF!</definedName>
    <definedName name="TONG_HOP_CHI_TIET_XAY_DUNG" localSheetId="6">#REF!</definedName>
    <definedName name="TONG_HOP_CHI_TIET_XAY_DUNG">#REF!</definedName>
    <definedName name="TONG_HOP_KINH_PHI_GIA_CONG_PHAN_LAP_DAT_DIEN" localSheetId="6">#REF!</definedName>
    <definedName name="TONG_HOP_KINH_PHI_GIA_CONG_PHAN_LAP_DAT_DIEN">#REF!</definedName>
    <definedName name="TONG_HOP_KINH_PHI_PHAN_A_THUC_HIEN" localSheetId="6">#REF!</definedName>
    <definedName name="TONG_HOP_KINH_PHI_PHAN_A_THUC_HIEN">#REF!</definedName>
    <definedName name="TONG_HOP_KINH_PHI_PHAN_DIEN" localSheetId="6">#REF!</definedName>
    <definedName name="TONG_HOP_KINH_PHI_PHAN_DIEN">#REF!</definedName>
    <definedName name="TONG_HOP_KINH_PHI_THI_NGHIEM" localSheetId="6">#REF!</definedName>
    <definedName name="TONG_HOP_KINH_PHI_THI_NGHIEM">#REF!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DZ0.4KV" localSheetId="6">#REF!</definedName>
    <definedName name="TONG_KE_DZ0.4KV">#REF!</definedName>
    <definedName name="TONG_KE_TBA" localSheetId="6">#REF!</definedName>
    <definedName name="TONG_KE_TBA">#REF!</definedName>
    <definedName name="TONG_L2" localSheetId="6">#REF!</definedName>
    <definedName name="TONG_L2">#REF!</definedName>
    <definedName name="TONG_L3" localSheetId="6">#REF!</definedName>
    <definedName name="TONG_L3">#REF!</definedName>
    <definedName name="Tong_nhom" localSheetId="6">#REF!</definedName>
    <definedName name="Tong_nhom">#REF!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t" localSheetId="6">#REF!</definedName>
    <definedName name="tongdt">#REF!</definedName>
    <definedName name="TONGDUTOAN" localSheetId="6">#REF!</definedName>
    <definedName name="TONGDUTOAN">#REF!</definedName>
    <definedName name="Tonghop" localSheetId="6">#REF!</definedName>
    <definedName name="Tonghop">#REF!</definedName>
    <definedName name="tongthep" localSheetId="6">#REF!</definedName>
    <definedName name="tongthep">#REF!</definedName>
    <definedName name="tongthetich" localSheetId="6">#REF!</definedName>
    <definedName name="tongthetich">#REF!</definedName>
    <definedName name="Töôøng_beân___töôøng_caùnh___Þ__10" localSheetId="6">#REF!</definedName>
    <definedName name="Töôøng_beân___töôøng_caùnh___Þ__10">#REF!</definedName>
    <definedName name="TOP" localSheetId="6">#REF!</definedName>
    <definedName name="TOP">#REF!</definedName>
    <definedName name="total" localSheetId="6">#REF!</definedName>
    <definedName name="total">#REF!</definedName>
    <definedName name="totald" localSheetId="6">#REF!</definedName>
    <definedName name="totald">#REF!</definedName>
    <definedName name="totb" localSheetId="6">#REF!</definedName>
    <definedName name="totb">#REF!</definedName>
    <definedName name="totb1" localSheetId="6">#REF!</definedName>
    <definedName name="totb1">#REF!</definedName>
    <definedName name="totb2" localSheetId="6">#REF!</definedName>
    <definedName name="totb2">#REF!</definedName>
    <definedName name="totb3" localSheetId="6">#REF!</definedName>
    <definedName name="totb3">#REF!</definedName>
    <definedName name="totb4" localSheetId="6">#REF!</definedName>
    <definedName name="totb4">#REF!</definedName>
    <definedName name="totb5" localSheetId="6">#REF!</definedName>
    <definedName name="totb5">#REF!</definedName>
    <definedName name="totb6" localSheetId="6">#REF!</definedName>
    <definedName name="totb6">#REF!</definedName>
    <definedName name="TPLRP" localSheetId="6">#REF!</definedName>
    <definedName name="TPLRP">#REF!</definedName>
    <definedName name="TR15HT" localSheetId="6">#REF!</definedName>
    <definedName name="TR15HT">#REF!</definedName>
    <definedName name="TR16HT" localSheetId="6">#REF!</definedName>
    <definedName name="TR16HT">#REF!</definedName>
    <definedName name="TR19HT" localSheetId="6">#REF!</definedName>
    <definedName name="TR19HT">#REF!</definedName>
    <definedName name="tr1x15" localSheetId="6">#REF!</definedName>
    <definedName name="tr1x15">#REF!</definedName>
    <definedName name="TR20HT" localSheetId="6">#REF!</definedName>
    <definedName name="TR20HT">#REF!</definedName>
    <definedName name="tr3x100" localSheetId="6">#REF!</definedName>
    <definedName name="tr3x100">#REF!</definedName>
    <definedName name="Tra_Cot" localSheetId="6">#REF!</definedName>
    <definedName name="Tra_Cot">#REF!</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phan_tram" localSheetId="6">#REF!</definedName>
    <definedName name="Tra_phan_tram">#REF!</definedName>
    <definedName name="Tra_ten_cong" localSheetId="6">#REF!</definedName>
    <definedName name="Tra_ten_cong">#REF!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_VAT_LIEU" localSheetId="6">#REF!</definedName>
    <definedName name="TRA_VAT_LIEU">#REF!</definedName>
    <definedName name="TRADE2" localSheetId="6">#REF!</definedName>
    <definedName name="TRADE2">#REF!</definedName>
    <definedName name="tram" localSheetId="6">#REF!</definedName>
    <definedName name="tram">#REF!</definedName>
    <definedName name="tram100" localSheetId="6">#REF!</definedName>
    <definedName name="tram100">#REF!</definedName>
    <definedName name="tram1x25" localSheetId="6">#REF!</definedName>
    <definedName name="tram1x25">#REF!</definedName>
    <definedName name="TRANSFORMER" localSheetId="6">#REF!</definedName>
    <definedName name="TRANSFORMER">#REF!</definedName>
    <definedName name="trao" localSheetId="6">#REF!</definedName>
    <definedName name="trao">#REF!</definedName>
    <definedName name="TRAVL" localSheetId="6">#REF!</definedName>
    <definedName name="TRAVL">#REF!</definedName>
    <definedName name="Trinidad_Against" localSheetId="6">#REF!</definedName>
    <definedName name="Trinidad_Against">#REF!</definedName>
    <definedName name="Trinidad_Played" localSheetId="6">#REF!</definedName>
    <definedName name="Trinidad_Played">#REF!</definedName>
    <definedName name="tru10mtc" localSheetId="6">#REF!</definedName>
    <definedName name="tru10mtc">#REF!</definedName>
    <definedName name="tru8mtc" localSheetId="6">#REF!</definedName>
    <definedName name="tru8mtc">#REF!</definedName>
    <definedName name="Ts" localSheetId="6">#REF!</definedName>
    <definedName name="Ts">#REF!</definedName>
    <definedName name="TT" localSheetId="6">#REF!</definedName>
    <definedName name="TT">#REF!</definedName>
    <definedName name="TT_1P" localSheetId="6">#REF!</definedName>
    <definedName name="TT_1P">#REF!</definedName>
    <definedName name="TT_3p" localSheetId="6">#REF!</definedName>
    <definedName name="TT_3p">#REF!</definedName>
    <definedName name="TT_M" localSheetId="6">#REF!</definedName>
    <definedName name="TT_M">#REF!</definedName>
    <definedName name="TT_NC" localSheetId="6">#REF!</definedName>
    <definedName name="TT_NC">#REF!</definedName>
    <definedName name="TT_VL" localSheetId="6">#REF!</definedName>
    <definedName name="TT_VL">#REF!</definedName>
    <definedName name="tt1pnc" localSheetId="6">#REF!</definedName>
    <definedName name="tt1pnc">#REF!</definedName>
    <definedName name="tt1pvl" localSheetId="6">#REF!</definedName>
    <definedName name="tt1pvl">#REF!</definedName>
    <definedName name="tt3pnc" localSheetId="6">#REF!</definedName>
    <definedName name="tt3pnc">#REF!</definedName>
    <definedName name="tt3pvl" localSheetId="6">#REF!</definedName>
    <definedName name="tt3pvl">#REF!</definedName>
    <definedName name="ttao" localSheetId="6">#REF!</definedName>
    <definedName name="ttao">#REF!</definedName>
    <definedName name="ttbt" localSheetId="6">#REF!</definedName>
    <definedName name="ttbt">#REF!</definedName>
    <definedName name="TTCK" localSheetId="6">#REF!</definedName>
    <definedName name="TTCK">#REF!</definedName>
    <definedName name="TTDD3P" localSheetId="6">#REF!</definedName>
    <definedName name="TTDD3P">#REF!</definedName>
    <definedName name="TTDDCT3p" localSheetId="6">#REF!</definedName>
    <definedName name="TTDDCT3p">#REF!</definedName>
    <definedName name="TTDK" localSheetId="6">#REF!</definedName>
    <definedName name="TTDK">#REF!</definedName>
    <definedName name="tthi" localSheetId="6">#REF!</definedName>
    <definedName name="tthi">#REF!</definedName>
    <definedName name="ttronmk" localSheetId="6">#REF!</definedName>
    <definedName name="ttronmk">#REF!</definedName>
    <definedName name="tu" localSheetId="6">#REF!</definedName>
    <definedName name="tu">#REF!</definedName>
    <definedName name="TUAN45" localSheetId="6">#REF!</definedName>
    <definedName name="TUAN45">#REF!</definedName>
    <definedName name="TUAN46" localSheetId="6">#REF!</definedName>
    <definedName name="TUAN46">#REF!</definedName>
    <definedName name="TUAN48" localSheetId="6">#REF!</definedName>
    <definedName name="TUAN48">#REF!</definedName>
    <definedName name="TUAN49" localSheetId="6">#REF!</definedName>
    <definedName name="TUAN49">#REF!</definedName>
    <definedName name="TUAN50" localSheetId="6">#REF!</definedName>
    <definedName name="TUAN50">#REF!</definedName>
    <definedName name="TUAN51" localSheetId="6">#REF!</definedName>
    <definedName name="TUAN51">#REF!</definedName>
    <definedName name="TUAN52" localSheetId="6">#REF!</definedName>
    <definedName name="TUAN52">#REF!</definedName>
    <definedName name="TuanGiao" localSheetId="6">#REF!</definedName>
    <definedName name="TuanGiao">#REF!</definedName>
    <definedName name="TUANKHANHTUYET1">#REF!</definedName>
    <definedName name="Tunisia_Against" localSheetId="6">#REF!</definedName>
    <definedName name="Tunisia_Against">#REF!</definedName>
    <definedName name="Tunisia_Played" localSheetId="6">#REF!</definedName>
    <definedName name="Tunisia_Played">#REF!</definedName>
    <definedName name="tuoi" localSheetId="6">#REF!</definedName>
    <definedName name="tuoi">#REF!</definedName>
    <definedName name="tv75nc" localSheetId="6">#REF!</definedName>
    <definedName name="tv75nc">#REF!</definedName>
    <definedName name="tv75vl" localSheetId="6">#REF!</definedName>
    <definedName name="tv75vl">#REF!</definedName>
    <definedName name="TW">#REF!</definedName>
    <definedName name="Twister" localSheetId="6">#REF!</definedName>
    <definedName name="Twister">#REF!</definedName>
    <definedName name="tx1pignc" localSheetId="6">#REF!</definedName>
    <definedName name="tx1pignc">#REF!</definedName>
    <definedName name="tx1pindnc" localSheetId="6">#REF!</definedName>
    <definedName name="tx1pindnc">#REF!</definedName>
    <definedName name="tx1pingnc" localSheetId="6">#REF!</definedName>
    <definedName name="tx1pingnc">#REF!</definedName>
    <definedName name="tx1pintnc" localSheetId="6">#REF!</definedName>
    <definedName name="tx1pintnc">#REF!</definedName>
    <definedName name="tx1pitnc" localSheetId="6">#REF!</definedName>
    <definedName name="tx1pitnc">#REF!</definedName>
    <definedName name="tx2mhnnc" localSheetId="6">#REF!</definedName>
    <definedName name="tx2mhnnc">#REF!</definedName>
    <definedName name="tx2mitnc" localSheetId="6">#REF!</definedName>
    <definedName name="tx2mitnc">#REF!</definedName>
    <definedName name="TXB11QBINHCHANH" localSheetId="6">#REF!</definedName>
    <definedName name="TXB11QBINHCHANH">#REF!</definedName>
    <definedName name="TXB11QBINHTAN" localSheetId="6">#REF!</definedName>
    <definedName name="TXB11QBINHTAN">#REF!</definedName>
    <definedName name="TXB11QBINHTHANH1" localSheetId="6">#REF!</definedName>
    <definedName name="TXB11QBINHTHANH1">#REF!</definedName>
    <definedName name="TXB11QBINHTHANH2" localSheetId="6">#REF!</definedName>
    <definedName name="TXB11QBINHTHANH2">#REF!</definedName>
    <definedName name="TXB11QCUCHI" localSheetId="6">#REF!</definedName>
    <definedName name="TXB11QCUCHI">#REF!</definedName>
    <definedName name="TXB11QGOVAP1" localSheetId="6">#REF!</definedName>
    <definedName name="TXB11QGOVAP1">#REF!</definedName>
    <definedName name="TXB11QGOVAP2" localSheetId="6">#REF!</definedName>
    <definedName name="TXB11QGOVAP2">#REF!</definedName>
    <definedName name="TXB11QHOCMON" localSheetId="6">#REF!</definedName>
    <definedName name="TXB11QHOCMON">#REF!</definedName>
    <definedName name="TXB11QPHUNHUAN" localSheetId="6">#REF!</definedName>
    <definedName name="TXB11QPHUNHUAN">#REF!</definedName>
    <definedName name="TXB11QTANBINH1" localSheetId="6">#REF!</definedName>
    <definedName name="TXB11QTANBINH1">#REF!</definedName>
    <definedName name="TXB11QTANBINH2" localSheetId="6">#REF!</definedName>
    <definedName name="TXB11QTANBINH2">#REF!</definedName>
    <definedName name="TXB11QTANPHU" localSheetId="6">#REF!</definedName>
    <definedName name="TXB11QTANPHU">#REF!</definedName>
    <definedName name="TXB11QTHUDUC1" localSheetId="6">#REF!</definedName>
    <definedName name="TXB11QTHUDUC1">#REF!</definedName>
    <definedName name="TXB11QTHUDUC2" localSheetId="6">#REF!</definedName>
    <definedName name="TXB11QTHUDUC2">#REF!</definedName>
    <definedName name="TXB11QUAN1" localSheetId="6">#REF!</definedName>
    <definedName name="TXB11QUAN1">#REF!</definedName>
    <definedName name="TXB11QUAN10" localSheetId="6">#REF!</definedName>
    <definedName name="TXB11QUAN10">#REF!</definedName>
    <definedName name="TXB11QUAN11" localSheetId="6">#REF!</definedName>
    <definedName name="TXB11QUAN11">#REF!</definedName>
    <definedName name="TXB11QUAN12" localSheetId="6">#REF!</definedName>
    <definedName name="TXB11QUAN12">#REF!</definedName>
    <definedName name="TXB11QUAN2" localSheetId="6">#REF!</definedName>
    <definedName name="TXB11QUAN2">#REF!</definedName>
    <definedName name="TXB11QUAN4" localSheetId="6">#REF!</definedName>
    <definedName name="TXB11QUAN4">#REF!</definedName>
    <definedName name="TXB11QUAN6B" localSheetId="6">#REF!</definedName>
    <definedName name="TXB11QUAN6B">#REF!</definedName>
    <definedName name="TXB11QUAN7" localSheetId="6">#REF!</definedName>
    <definedName name="TXB11QUAN7">#REF!</definedName>
    <definedName name="TXB11QUAN8A" localSheetId="6">#REF!</definedName>
    <definedName name="TXB11QUAN8A">#REF!</definedName>
    <definedName name="TXB11QUAN8B" localSheetId="6">#REF!</definedName>
    <definedName name="TXB11QUAN8B">#REF!</definedName>
    <definedName name="TXB44QUAN5" localSheetId="6">#REF!</definedName>
    <definedName name="TXB44QUAN5">#REF!</definedName>
    <definedName name="TXB44QUAN6A" localSheetId="6">#REF!</definedName>
    <definedName name="TXB44QUAN6A">#REF!</definedName>
    <definedName name="txhnnc" localSheetId="6">#REF!</definedName>
    <definedName name="txhnnc">#REF!</definedName>
    <definedName name="txig1nc" localSheetId="6">#REF!</definedName>
    <definedName name="txig1nc">#REF!</definedName>
    <definedName name="txin190nc" localSheetId="6">#REF!</definedName>
    <definedName name="txin190nc">#REF!</definedName>
    <definedName name="txinnc" localSheetId="6">#REF!</definedName>
    <definedName name="txinnc">#REF!</definedName>
    <definedName name="txit1nc" localSheetId="6">#REF!</definedName>
    <definedName name="txit1nc">#REF!</definedName>
    <definedName name="TXTK" localSheetId="6">#REF!</definedName>
    <definedName name="TXTK">#REF!</definedName>
    <definedName name="ty_le" localSheetId="6">#REF!</definedName>
    <definedName name="ty_le">#REF!</definedName>
    <definedName name="Ty_Le_1" localSheetId="6">#REF!</definedName>
    <definedName name="Ty_Le_1">#REF!</definedName>
    <definedName name="ty_le_BTN" localSheetId="6">#REF!</definedName>
    <definedName name="ty_le_BTN">#REF!</definedName>
    <definedName name="Ty_le1" localSheetId="6">#REF!</definedName>
    <definedName name="Ty_le1">#REF!</definedName>
    <definedName name="tyle_pvon" localSheetId="6">#REF!</definedName>
    <definedName name="tyle_pvon">#REF!</definedName>
    <definedName name="u" localSheetId="6">#REF!</definedName>
    <definedName name="u">#REF!</definedName>
    <definedName name="Ukraine_Against" localSheetId="6">#REF!</definedName>
    <definedName name="Ukraine_Against">#REF!</definedName>
    <definedName name="Ukraine_Played" localSheetId="6">#REF!</definedName>
    <definedName name="Ukraine_Played">#REF!</definedName>
    <definedName name="ung" localSheetId="6">#REF!</definedName>
    <definedName name="ung">#REF!</definedName>
    <definedName name="UngCBo" localSheetId="6">#REF!</definedName>
    <definedName name="UngCBo">#REF!</definedName>
    <definedName name="UngHD" localSheetId="6">#REF!</definedName>
    <definedName name="UngHD">#REF!</definedName>
    <definedName name="UNGHDO" localSheetId="6">#REF!</definedName>
    <definedName name="UNGHDO">#REF!</definedName>
    <definedName name="UP" localSheetId="6">#REF!</definedName>
    <definedName name="UP">#REF!</definedName>
    <definedName name="USA_Against" localSheetId="6">#REF!</definedName>
    <definedName name="USA_Against">#REF!</definedName>
    <definedName name="USA_Played" localSheetId="6">#REF!</definedName>
    <definedName name="USA_Played">#REF!</definedName>
    <definedName name="V." localSheetId="6">#REF!</definedName>
    <definedName name="V.">#REF!</definedName>
    <definedName name="V_1" localSheetId="6">#REF!</definedName>
    <definedName name="V_1">#REF!</definedName>
    <definedName name="V_2" localSheetId="6">#REF!</definedName>
    <definedName name="V_2">#REF!</definedName>
    <definedName name="V_3" localSheetId="6">#REF!</definedName>
    <definedName name="V_3">#REF!</definedName>
    <definedName name="V_4" localSheetId="6">#REF!</definedName>
    <definedName name="V_4">#REF!</definedName>
    <definedName name="V_a_b__t_ng_M200____1x2">#REF!</definedName>
    <definedName name="VA" localSheetId="6">#REF!</definedName>
    <definedName name="VA">#REF!</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 localSheetId="6">#REF!</definedName>
    <definedName name="Van">#REF!</definedName>
    <definedName name="VAN_CHUYEN" localSheetId="6">#REF!</definedName>
    <definedName name="VAN_CHUYEN">#REF!</definedName>
    <definedName name="VAN_CHUYEN_DUONG_DAI" localSheetId="6">#REF!</definedName>
    <definedName name="VAN_CHUYEN_DUONG_DAI">#REF!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DUONG_DAI_TBA" localSheetId="6">#REF!</definedName>
    <definedName name="VAN_CHUYEN_DUONG_DAI_TBA">#REF!</definedName>
    <definedName name="VAN_CHUYEN_TRUNG_CHUYEN" localSheetId="6">#REF!</definedName>
    <definedName name="VAN_CHUYEN_TRUNG_CHUYEN">#REF!</definedName>
    <definedName name="VAN_CHUYEN_VAT_TU_CHUNG" localSheetId="6">#REF!</definedName>
    <definedName name="VAN_CHUYEN_VAT_TU_CHUNG">#REF!</definedName>
    <definedName name="VAN_CHUYEN_VLXD_DEN_HIEN_TRUONG" localSheetId="6">#REF!</definedName>
    <definedName name="VAN_CHUYEN_VLXD_DEN_HIEN_TRUONG">#REF!</definedName>
    <definedName name="VAN_TRUNG_CHUYEN_VAT_TU_CHUNG" localSheetId="6">#REF!</definedName>
    <definedName name="VAN_TRUNG_CHUYEN_VAT_TU_CHUNG">#REF!</definedName>
    <definedName name="vanchuyen" localSheetId="6">#REF!</definedName>
    <definedName name="vanchuyen">#REF!</definedName>
    <definedName name="vang_mat" localSheetId="6">#REF!</definedName>
    <definedName name="vang_mat">#REF!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KVIII" localSheetId="6">#REF!</definedName>
    <definedName name="vat_lieu_KVIII">#REF!</definedName>
    <definedName name="Vat_tu" localSheetId="6">#REF!</definedName>
    <definedName name="Vat_tu">#REF!</definedName>
    <definedName name="Vattu" localSheetId="6">#REF!</definedName>
    <definedName name="Vattu">#REF!</definedName>
    <definedName name="Váûn_chuyãøn" localSheetId="6">#REF!</definedName>
    <definedName name="Váûn_chuyãøn">#REF!</definedName>
    <definedName name="Váût_liãûu" localSheetId="6">#REF!</definedName>
    <definedName name="Váût_liãûu">#REF!</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 localSheetId="6">#REF!</definedName>
    <definedName name="VC">#REF!</definedName>
    <definedName name="vccot" localSheetId="6">#REF!</definedName>
    <definedName name="vccot">#REF!</definedName>
    <definedName name="vcdc." localSheetId="6">#REF!</definedName>
    <definedName name="vcdc.">#REF!</definedName>
    <definedName name="VCDD1P" localSheetId="6">#REF!</definedName>
    <definedName name="VCDD1P">#REF!</definedName>
    <definedName name="VCDD3p" localSheetId="6">#REF!</definedName>
    <definedName name="VCDD3p">#REF!</definedName>
    <definedName name="VCDDCT3p" localSheetId="6">#REF!</definedName>
    <definedName name="VCDDCT3p">#REF!</definedName>
    <definedName name="VCDDMBA" localSheetId="6">#REF!</definedName>
    <definedName name="VCDDMBA">#REF!</definedName>
    <definedName name="VCHT" localSheetId="6">#REF!</definedName>
    <definedName name="VCHT">#REF!</definedName>
    <definedName name="vclcat">#REF!</definedName>
    <definedName name="vctb" localSheetId="6">#REF!</definedName>
    <definedName name="vctb">#REF!</definedName>
    <definedName name="vd" localSheetId="6">#REF!</definedName>
    <definedName name="vd">#REF!</definedName>
    <definedName name="vd3p" localSheetId="6">#REF!</definedName>
    <definedName name="vd3p">#REF!</definedName>
    <definedName name="VDCLY" localSheetId="6">#REF!</definedName>
    <definedName name="VDCLY">#REF!</definedName>
    <definedName name="VËn_chuyÓn_duêng_dai_trung_chuyÓn" localSheetId="6">#REF!</definedName>
    <definedName name="VËn_chuyÓn_duêng_dai_trung_chuyÓn">#REF!</definedName>
    <definedName name="VËt_liÖu_phÇn_DZ35kv" localSheetId="6">#REF!</definedName>
    <definedName name="VËt_liÖu_phÇn_DZ35kv">#REF!</definedName>
    <definedName name="vkcauthang" localSheetId="6">#REF!</definedName>
    <definedName name="vkcauthang">#REF!</definedName>
    <definedName name="vkds" localSheetId="6">#REF!</definedName>
    <definedName name="vkds">#REF!</definedName>
    <definedName name="vksan" localSheetId="6">#REF!</definedName>
    <definedName name="vksan">#REF!</definedName>
    <definedName name="vktc" localSheetId="6">#REF!</definedName>
    <definedName name="vktc">#REF!</definedName>
    <definedName name="vl" localSheetId="6">#REF!</definedName>
    <definedName name="vl">#REF!</definedName>
    <definedName name="VL_RC1" localSheetId="6">#REF!</definedName>
    <definedName name="VL_RC1">#REF!</definedName>
    <definedName name="VL_RC2" localSheetId="6">#REF!</definedName>
    <definedName name="VL_RC2">#REF!</definedName>
    <definedName name="VL_Rnha" localSheetId="6">#REF!</definedName>
    <definedName name="VL_Rnha">#REF!</definedName>
    <definedName name="VL_RS" localSheetId="6">#REF!</definedName>
    <definedName name="VL_RS">#REF!</definedName>
    <definedName name="vl1p" localSheetId="6">#REF!</definedName>
    <definedName name="vl1p">#REF!</definedName>
    <definedName name="vl3p" localSheetId="6">#REF!</definedName>
    <definedName name="vl3p">#REF!</definedName>
    <definedName name="VLBETONG" localSheetId="6">#REF!</definedName>
    <definedName name="VLBETONG">#REF!</definedName>
    <definedName name="VLBS">#REF!</definedName>
    <definedName name="Vlcap0.7" localSheetId="6">#REF!</definedName>
    <definedName name="Vlcap0.7">#REF!</definedName>
    <definedName name="VLcap1" localSheetId="6">#REF!</definedName>
    <definedName name="VLcap1">#REF!</definedName>
    <definedName name="VLCT3p" localSheetId="6">#REF!</definedName>
    <definedName name="VLCT3p">#REF!</definedName>
    <definedName name="vldd" localSheetId="6">#REF!</definedName>
    <definedName name="vldd">#REF!</definedName>
    <definedName name="vldn400" localSheetId="6">#REF!</definedName>
    <definedName name="vldn400">#REF!</definedName>
    <definedName name="vldn600" localSheetId="6">#REF!</definedName>
    <definedName name="vldn600">#REF!</definedName>
    <definedName name="vlgoc" localSheetId="6">#REF!</definedName>
    <definedName name="vlgoc">#REF!</definedName>
    <definedName name="VLIEU" localSheetId="6">#REF!</definedName>
    <definedName name="VLIEU">#REF!</definedName>
    <definedName name="VLM" localSheetId="6">#REF!</definedName>
    <definedName name="VLM">#REF!</definedName>
    <definedName name="VLP_NC_MTC_PHAN_DAY_SU_PHU_KIEN" localSheetId="6">#REF!</definedName>
    <definedName name="VLP_NC_MTC_PHAN_DAY_SU_PHU_KIEN">#REF!</definedName>
    <definedName name="vltco" localSheetId="6">#REF!</definedName>
    <definedName name="vltco">#REF!</definedName>
    <definedName name="vltr" localSheetId="6">#REF!</definedName>
    <definedName name="vltr">#REF!</definedName>
    <definedName name="vltram" localSheetId="6">#REF!</definedName>
    <definedName name="vltram">#REF!</definedName>
    <definedName name="VLXDHA" localSheetId="6">#REF!</definedName>
    <definedName name="VLXDHA">#REF!</definedName>
    <definedName name="VLXDTA" localSheetId="6">#REF!</definedName>
    <definedName name="VLXDTA">#REF!</definedName>
    <definedName name="vm" localSheetId="6">#REF!</definedName>
    <definedName name="vm">#REF!</definedName>
    <definedName name="vm1." localSheetId="6">#REF!</definedName>
    <definedName name="vm1.">#REF!</definedName>
    <definedName name="vm2." localSheetId="6">#REF!</definedName>
    <definedName name="vm2.">#REF!</definedName>
    <definedName name="vn1." localSheetId="6">#REF!</definedName>
    <definedName name="vn1.">#REF!</definedName>
    <definedName name="vn2." localSheetId="6">#REF!</definedName>
    <definedName name="vn2.">#REF!</definedName>
    <definedName name="VND" localSheetId="6">#REF!</definedName>
    <definedName name="VND">#REF!</definedName>
    <definedName name="voi" localSheetId="6">#REF!</definedName>
    <definedName name="voi">#REF!</definedName>
    <definedName name="vr3p" localSheetId="6">#REF!</definedName>
    <definedName name="vr3p">#REF!</definedName>
    <definedName name="VT" localSheetId="6">#REF!</definedName>
    <definedName name="VT">#REF!</definedName>
    <definedName name="vt1pbs" localSheetId="6">#REF!</definedName>
    <definedName name="vt1pbs">#REF!</definedName>
    <definedName name="vtbs" localSheetId="6">#REF!</definedName>
    <definedName name="vtbs">#REF!</definedName>
    <definedName name="Vu" localSheetId="6">#REF!</definedName>
    <definedName name="Vu">#REF!</definedName>
    <definedName name="Vu_" localSheetId="6">#REF!</definedName>
    <definedName name="Vu_">#REF!</definedName>
    <definedName name="Vua" localSheetId="6">#REF!</definedName>
    <definedName name="Vua">#REF!</definedName>
    <definedName name="vua_75" localSheetId="6">#REF!</definedName>
    <definedName name="vua_75">#REF!</definedName>
    <definedName name="vung" localSheetId="6">#REF!</definedName>
    <definedName name="vung">#REF!</definedName>
    <definedName name="vungdcd" localSheetId="6">#REF!</definedName>
    <definedName name="vungdcd">#REF!</definedName>
    <definedName name="vungdcl" localSheetId="6">#REF!</definedName>
    <definedName name="vungdcl">#REF!</definedName>
    <definedName name="vungnhapk" localSheetId="6">#REF!</definedName>
    <definedName name="vungnhapk">#REF!</definedName>
    <definedName name="vungnhapl" localSheetId="6">#REF!</definedName>
    <definedName name="vungnhapl">#REF!</definedName>
    <definedName name="vungxuatk" localSheetId="6">#REF!</definedName>
    <definedName name="vungxuatk">#REF!</definedName>
    <definedName name="vungxuatl" localSheetId="6">#REF!</definedName>
    <definedName name="vungxuatl">#REF!</definedName>
    <definedName name="W" localSheetId="6">#REF!</definedName>
    <definedName name="W">#REF!</definedName>
    <definedName name="W_F" localSheetId="6">#REF!</definedName>
    <definedName name="W_F">#REF!</definedName>
    <definedName name="wl" localSheetId="6">#REF!</definedName>
    <definedName name="wl">#REF!</definedName>
    <definedName name="Wp" localSheetId="6">#REF!</definedName>
    <definedName name="Wp">#REF!</definedName>
    <definedName name="wrn.Bang._.ke._.nhan._.hang.">#REF!</definedName>
    <definedName name="wrn.Che._.do._.duoc._.huong.">#REF!</definedName>
    <definedName name="wrn.chi._.tiÆt.">#REF!</definedName>
    <definedName name="wrn.Giáy._.bao._.no.">#REF!</definedName>
    <definedName name="wrn.vd.">#REF!</definedName>
    <definedName name="Ws" localSheetId="6">#REF!</definedName>
    <definedName name="Ws">#REF!</definedName>
    <definedName name="Wss" localSheetId="6">#REF!</definedName>
    <definedName name="Wss">#REF!</definedName>
    <definedName name="Wst" localSheetId="6">#REF!</definedName>
    <definedName name="Wst">#REF!</definedName>
    <definedName name="WT">#REF!</definedName>
    <definedName name="Wth" localSheetId="6">#REF!</definedName>
    <definedName name="Wth">#REF!</definedName>
    <definedName name="WW">#REF!</definedName>
    <definedName name="X" localSheetId="6">#REF!</definedName>
    <definedName name="X">#REF!</definedName>
    <definedName name="x1_" localSheetId="6">#REF!</definedName>
    <definedName name="x1_">#REF!</definedName>
    <definedName name="x17dnc" localSheetId="6">#REF!</definedName>
    <definedName name="x17dnc">#REF!</definedName>
    <definedName name="x17dvl" localSheetId="6">#REF!</definedName>
    <definedName name="x17dvl">#REF!</definedName>
    <definedName name="x17knc" localSheetId="6">#REF!</definedName>
    <definedName name="x17knc">#REF!</definedName>
    <definedName name="x17kvl" localSheetId="6">#REF!</definedName>
    <definedName name="x17kvl">#REF!</definedName>
    <definedName name="X1pFCOnc" localSheetId="6">#REF!</definedName>
    <definedName name="X1pFCOnc">#REF!</definedName>
    <definedName name="X1pFCOvc" localSheetId="6">#REF!</definedName>
    <definedName name="X1pFCOvc">#REF!</definedName>
    <definedName name="X1pFCOvl" localSheetId="6">#REF!</definedName>
    <definedName name="X1pFCOvl">#REF!</definedName>
    <definedName name="x1pignc" localSheetId="6">#REF!</definedName>
    <definedName name="x1pignc">#REF!</definedName>
    <definedName name="X1pIGvc" localSheetId="6">#REF!</definedName>
    <definedName name="X1pIGvc">#REF!</definedName>
    <definedName name="x1pigvl" localSheetId="6">#REF!</definedName>
    <definedName name="x1pigvl">#REF!</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1pint" localSheetId="6">#REF!</definedName>
    <definedName name="x1pint">#REF!</definedName>
    <definedName name="x1pintnc" localSheetId="6">#REF!</definedName>
    <definedName name="x1pintnc">#REF!</definedName>
    <definedName name="X1pINTvc" localSheetId="6">#REF!</definedName>
    <definedName name="X1pINTvc">#REF!</definedName>
    <definedName name="x1pintvl" localSheetId="6">#REF!</definedName>
    <definedName name="x1pintvl">#REF!</definedName>
    <definedName name="x1pitnc" localSheetId="6">#REF!</definedName>
    <definedName name="x1pitnc">#REF!</definedName>
    <definedName name="X1pITvc" localSheetId="6">#REF!</definedName>
    <definedName name="X1pITvc">#REF!</definedName>
    <definedName name="x1pitvl" localSheetId="6">#REF!</definedName>
    <definedName name="x1pitvl">#REF!</definedName>
    <definedName name="x2_" localSheetId="6">#REF!</definedName>
    <definedName name="x2_">#REF!</definedName>
    <definedName name="x20knc" localSheetId="6">#REF!</definedName>
    <definedName name="x20knc">#REF!</definedName>
    <definedName name="x20kvl" localSheetId="6">#REF!</definedName>
    <definedName name="x20kvl">#REF!</definedName>
    <definedName name="x22knc" localSheetId="6">#REF!</definedName>
    <definedName name="x22knc">#REF!</definedName>
    <definedName name="x22kvl" localSheetId="6">#REF!</definedName>
    <definedName name="x22kvl">#REF!</definedName>
    <definedName name="x2mig1nc" localSheetId="6">#REF!</definedName>
    <definedName name="x2mig1nc">#REF!</definedName>
    <definedName name="x2mig1vl" localSheetId="6">#REF!</definedName>
    <definedName name="x2mig1vl">#REF!</definedName>
    <definedName name="x2min1nc" localSheetId="6">#REF!</definedName>
    <definedName name="x2min1nc">#REF!</definedName>
    <definedName name="x2min1vl" localSheetId="6">#REF!</definedName>
    <definedName name="x2min1vl">#REF!</definedName>
    <definedName name="x2mit1vl" localSheetId="6">#REF!</definedName>
    <definedName name="x2mit1vl">#REF!</definedName>
    <definedName name="x2mitnc" localSheetId="6">#REF!</definedName>
    <definedName name="x2mitnc">#REF!</definedName>
    <definedName name="xa" localSheetId="6">#REF!</definedName>
    <definedName name="xa">#REF!</definedName>
    <definedName name="XACOTVUONG" localSheetId="6">#REF!</definedName>
    <definedName name="XACOTVUONG">#REF!</definedName>
    <definedName name="XADZ04" localSheetId="6">#REF!</definedName>
    <definedName name="XADZ04">#REF!</definedName>
    <definedName name="XAHATHE" localSheetId="6">#REF!</definedName>
    <definedName name="XAHATHE">#REF!</definedName>
    <definedName name="xaïon" localSheetId="6">#REF!</definedName>
    <definedName name="xaïon">#REF!</definedName>
    <definedName name="xama" localSheetId="6">#REF!</definedName>
    <definedName name="xama">#REF!</definedName>
    <definedName name="xason" localSheetId="6">#REF!</definedName>
    <definedName name="xason">#REF!</definedName>
    <definedName name="XB_80" localSheetId="6">#REF!</definedName>
    <definedName name="XB_80">#REF!</definedName>
    <definedName name="XCCDZ22" localSheetId="6">#REF!</definedName>
    <definedName name="XCCDZ22">#REF!</definedName>
    <definedName name="XCT" localSheetId="6">#REF!</definedName>
    <definedName name="XCT">#REF!</definedName>
    <definedName name="XDAUTRAMDZ22" localSheetId="6">#REF!</definedName>
    <definedName name="XDAUTRAMDZ22">#REF!</definedName>
    <definedName name="XDDZ22" localSheetId="6">#REF!</definedName>
    <definedName name="XDDZ22">#REF!</definedName>
    <definedName name="XDGHDZ22" localSheetId="6">#REF!</definedName>
    <definedName name="XDGHDZ22">#REF!</definedName>
    <definedName name="XDHDZ22" localSheetId="6">#REF!</definedName>
    <definedName name="XDHDZ22">#REF!</definedName>
    <definedName name="xdsnc" localSheetId="6">#REF!</definedName>
    <definedName name="xdsnc">#REF!</definedName>
    <definedName name="xdsvl" localSheetId="6">#REF!</definedName>
    <definedName name="xdsvl">#REF!</definedName>
    <definedName name="XDTDZ22" localSheetId="6">#REF!</definedName>
    <definedName name="XDTDZ22">#REF!</definedName>
    <definedName name="xe" localSheetId="6">#REF!</definedName>
    <definedName name="xe">#REF!</definedName>
    <definedName name="Xe_lao_dÇm" localSheetId="6">#REF!</definedName>
    <definedName name="Xe_lao_dÇm">#REF!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c" localSheetId="6">#REF!</definedName>
    <definedName name="XFCOvc">#REF!</definedName>
    <definedName name="xfcovl" localSheetId="6">#REF!</definedName>
    <definedName name="xfcovl">#REF!</definedName>
    <definedName name="xfnc" localSheetId="6">#REF!</definedName>
    <definedName name="xfnc">#REF!</definedName>
    <definedName name="XFTDZ22" localSheetId="6">#REF!</definedName>
    <definedName name="XFTDZ22">#REF!</definedName>
    <definedName name="xfvl" localSheetId="6">#REF!</definedName>
    <definedName name="xfvl">#REF!</definedName>
    <definedName name="xh" localSheetId="6">#REF!</definedName>
    <definedName name="xh">#REF!</definedName>
    <definedName name="xh_bq" localSheetId="6">#REF!</definedName>
    <definedName name="xh_bq">#REF!</definedName>
    <definedName name="xh_bv" localSheetId="6">#REF!</definedName>
    <definedName name="xh_bv">#REF!</definedName>
    <definedName name="xh_ck" localSheetId="6">#REF!</definedName>
    <definedName name="xh_ck">#REF!</definedName>
    <definedName name="xh_d1" localSheetId="6">#REF!</definedName>
    <definedName name="xh_d1">#REF!</definedName>
    <definedName name="xh_d2" localSheetId="6">#REF!</definedName>
    <definedName name="xh_d2">#REF!</definedName>
    <definedName name="xh_d3" localSheetId="6">#REF!</definedName>
    <definedName name="xh_d3">#REF!</definedName>
    <definedName name="xh_dl" localSheetId="6">#REF!</definedName>
    <definedName name="xh_dl">#REF!</definedName>
    <definedName name="xh_kcs" localSheetId="6">#REF!</definedName>
    <definedName name="xh_kcs">#REF!</definedName>
    <definedName name="xh_nb" localSheetId="6">#REF!</definedName>
    <definedName name="xh_nb">#REF!</definedName>
    <definedName name="xh_ngio" localSheetId="6">#REF!</definedName>
    <definedName name="xh_ngio">#REF!</definedName>
    <definedName name="xh_nv" localSheetId="6">#REF!</definedName>
    <definedName name="xh_nv">#REF!</definedName>
    <definedName name="xh_t3" localSheetId="6">#REF!</definedName>
    <definedName name="xh_t3">#REF!</definedName>
    <definedName name="xh_t4" localSheetId="6">#REF!</definedName>
    <definedName name="xh_t4">#REF!</definedName>
    <definedName name="xh_t5" localSheetId="6">#REF!</definedName>
    <definedName name="xh_t5">#REF!</definedName>
    <definedName name="xh_t6" localSheetId="6">#REF!</definedName>
    <definedName name="xh_t6">#REF!</definedName>
    <definedName name="xh_tc" localSheetId="6">#REF!</definedName>
    <definedName name="xh_tc">#REF!</definedName>
    <definedName name="xh_tm" localSheetId="6">#REF!</definedName>
    <definedName name="xh_tm">#REF!</definedName>
    <definedName name="xh_vs" localSheetId="6">#REF!</definedName>
    <definedName name="xh_vs">#REF!</definedName>
    <definedName name="xh_xh" localSheetId="6">#REF!</definedName>
    <definedName name="xh_xh">#REF!</definedName>
    <definedName name="xhn" localSheetId="6">#REF!</definedName>
    <definedName name="xhn">#REF!</definedName>
    <definedName name="xhnnc" localSheetId="6">#REF!</definedName>
    <definedName name="xhnnc">#REF!</definedName>
    <definedName name="xhnvl" localSheetId="6">#REF!</definedName>
    <definedName name="xhnvl">#REF!</definedName>
    <definedName name="XHT" localSheetId="6">#REF!</definedName>
    <definedName name="XHT">#REF!</definedName>
    <definedName name="Xi_m_ng_PC30" localSheetId="6">#REF!</definedName>
    <definedName name="Xi_m_ng_PC30">#REF!</definedName>
    <definedName name="xig" localSheetId="6">#REF!</definedName>
    <definedName name="xig">#REF!</definedName>
    <definedName name="xig1nc" localSheetId="6">#REF!</definedName>
    <definedName name="xig1nc">#REF!</definedName>
    <definedName name="xig1p" localSheetId="6">#REF!</definedName>
    <definedName name="xig1p">#REF!</definedName>
    <definedName name="xig1pnc" localSheetId="6">#REF!</definedName>
    <definedName name="xig1pnc">#REF!</definedName>
    <definedName name="xig1pvl" localSheetId="6">#REF!</definedName>
    <definedName name="xig1pvl">#REF!</definedName>
    <definedName name="xig1vl" localSheetId="6">#REF!</definedName>
    <definedName name="xig1vl">#REF!</definedName>
    <definedName name="xig2nc" localSheetId="6">#REF!</definedName>
    <definedName name="xig2nc">#REF!</definedName>
    <definedName name="xig2vl" localSheetId="6">#REF!</definedName>
    <definedName name="xig2vl">#REF!</definedName>
    <definedName name="xig3p" localSheetId="6">#REF!</definedName>
    <definedName name="xig3p">#REF!</definedName>
    <definedName name="xignc" localSheetId="6">#REF!</definedName>
    <definedName name="xignc">#REF!</definedName>
    <definedName name="xignc3p" localSheetId="6">#REF!</definedName>
    <definedName name="xignc3p">#REF!</definedName>
    <definedName name="XIGvc" localSheetId="6">#REF!</definedName>
    <definedName name="XIGvc">#REF!</definedName>
    <definedName name="xigvl" localSheetId="6">#REF!</definedName>
    <definedName name="xigvl">#REF!</definedName>
    <definedName name="xigvl3p" localSheetId="6">#REF!</definedName>
    <definedName name="xigvl3p">#REF!</definedName>
    <definedName name="XiMangPCB30" localSheetId="6">#REF!</definedName>
    <definedName name="XiMangPCB30">#REF!</definedName>
    <definedName name="xin" localSheetId="6">#REF!</definedName>
    <definedName name="xin">#REF!</definedName>
    <definedName name="xin1903p" localSheetId="6">#REF!</definedName>
    <definedName name="xin1903p">#REF!</definedName>
    <definedName name="xin190nc" localSheetId="6">#REF!</definedName>
    <definedName name="xin190nc">#REF!</definedName>
    <definedName name="XIN190vc" localSheetId="6">#REF!</definedName>
    <definedName name="XIN190vc">#REF!</definedName>
    <definedName name="xin190vl" localSheetId="6">#REF!</definedName>
    <definedName name="xin190vl">#REF!</definedName>
    <definedName name="xin2903p" localSheetId="6">#REF!</definedName>
    <definedName name="xin2903p">#REF!</definedName>
    <definedName name="xin290nc3p" localSheetId="6">#REF!</definedName>
    <definedName name="xin290nc3p">#REF!</definedName>
    <definedName name="xin290vl3p" localSheetId="6">#REF!</definedName>
    <definedName name="xin290vl3p">#REF!</definedName>
    <definedName name="xin3p" localSheetId="6">#REF!</definedName>
    <definedName name="xin3p">#REF!</definedName>
    <definedName name="xin901nc" localSheetId="6">#REF!</definedName>
    <definedName name="xin901nc">#REF!</definedName>
    <definedName name="xin901vl" localSheetId="6">#REF!</definedName>
    <definedName name="xin901vl">#REF!</definedName>
    <definedName name="xind" localSheetId="6">#REF!</definedName>
    <definedName name="xind">#REF!</definedName>
    <definedName name="xind1p" localSheetId="6">#REF!</definedName>
    <definedName name="xind1p">#REF!</definedName>
    <definedName name="xind1pnc" localSheetId="6">#REF!</definedName>
    <definedName name="xind1pnc">#REF!</definedName>
    <definedName name="xind1pvl" localSheetId="6">#REF!</definedName>
    <definedName name="xind1pvl">#REF!</definedName>
    <definedName name="xind3p" localSheetId="6">#REF!</definedName>
    <definedName name="xind3p">#REF!</definedName>
    <definedName name="xindnc" localSheetId="6">#REF!</definedName>
    <definedName name="xindnc">#REF!</definedName>
    <definedName name="xindnc1p" localSheetId="6">#REF!</definedName>
    <definedName name="xindnc1p">#REF!</definedName>
    <definedName name="XINDvc" localSheetId="6">#REF!</definedName>
    <definedName name="XINDvc">#REF!</definedName>
    <definedName name="xindvl" localSheetId="6">#REF!</definedName>
    <definedName name="xindvl">#REF!</definedName>
    <definedName name="xindvl1p" localSheetId="6">#REF!</definedName>
    <definedName name="xindvl1p">#REF!</definedName>
    <definedName name="xing1p" localSheetId="6">#REF!</definedName>
    <definedName name="xing1p">#REF!</definedName>
    <definedName name="xing1pnc" localSheetId="6">#REF!</definedName>
    <definedName name="xing1pnc">#REF!</definedName>
    <definedName name="xing1pvl" localSheetId="6">#REF!</definedName>
    <definedName name="xing1pvl">#REF!</definedName>
    <definedName name="xingnc1p" localSheetId="6">#REF!</definedName>
    <definedName name="xingnc1p">#REF!</definedName>
    <definedName name="xingvl1p" localSheetId="6">#REF!</definedName>
    <definedName name="xingvl1p">#REF!</definedName>
    <definedName name="xinnc" localSheetId="6">#REF!</definedName>
    <definedName name="xinnc">#REF!</definedName>
    <definedName name="xinnc3p" localSheetId="6">#REF!</definedName>
    <definedName name="xinnc3p">#REF!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nvl3p" localSheetId="6">#REF!</definedName>
    <definedName name="xinvl3p">#REF!</definedName>
    <definedName name="xit" localSheetId="6">#REF!</definedName>
    <definedName name="xit">#REF!</definedName>
    <definedName name="xit1nc" localSheetId="6">#REF!</definedName>
    <definedName name="xit1nc">#REF!</definedName>
    <definedName name="xit1p" localSheetId="6">#REF!</definedName>
    <definedName name="xit1p">#REF!</definedName>
    <definedName name="xit1pnc" localSheetId="6">#REF!</definedName>
    <definedName name="xit1pnc">#REF!</definedName>
    <definedName name="xit1pvl" localSheetId="6">#REF!</definedName>
    <definedName name="xit1pvl">#REF!</definedName>
    <definedName name="xit1vl" localSheetId="6">#REF!</definedName>
    <definedName name="xit1vl">#REF!</definedName>
    <definedName name="xit23p" localSheetId="6">#REF!</definedName>
    <definedName name="xit23p">#REF!</definedName>
    <definedName name="xit2nc" localSheetId="6">#REF!</definedName>
    <definedName name="xit2nc">#REF!</definedName>
    <definedName name="xit2nc3p" localSheetId="6">#REF!</definedName>
    <definedName name="xit2nc3p">#REF!</definedName>
    <definedName name="xit2vl" localSheetId="6">#REF!</definedName>
    <definedName name="xit2vl">#REF!</definedName>
    <definedName name="xit2vl3p" localSheetId="6">#REF!</definedName>
    <definedName name="xit2vl3p">#REF!</definedName>
    <definedName name="xit3p" localSheetId="6">#REF!</definedName>
    <definedName name="xit3p">#REF!</definedName>
    <definedName name="xitnc" localSheetId="6">#REF!</definedName>
    <definedName name="xitnc">#REF!</definedName>
    <definedName name="xitnc3p" localSheetId="6">#REF!</definedName>
    <definedName name="xitnc3p">#REF!</definedName>
    <definedName name="XITvc" localSheetId="6">#REF!</definedName>
    <definedName name="XITvc">#REF!</definedName>
    <definedName name="xitvl" localSheetId="6">#REF!</definedName>
    <definedName name="xitvl">#REF!</definedName>
    <definedName name="xitvl3p" localSheetId="6">#REF!</definedName>
    <definedName name="xitvl3p">#REF!</definedName>
    <definedName name="xl" localSheetId="6">#REF!</definedName>
    <definedName name="xl">#REF!</definedName>
    <definedName name="xlbs" localSheetId="6">#REF!</definedName>
    <definedName name="xlbs">#REF!</definedName>
    <definedName name="xlc" localSheetId="6">#REF!</definedName>
    <definedName name="xlc">#REF!</definedName>
    <definedName name="xlk" localSheetId="6">#REF!</definedName>
    <definedName name="xlk">#REF!</definedName>
    <definedName name="xltba22.04" localSheetId="6">#REF!</definedName>
    <definedName name="xltba22.04">#REF!</definedName>
    <definedName name="XMANG" localSheetId="6">#REF!</definedName>
    <definedName name="XMANG">#REF!</definedName>
    <definedName name="xmcax" localSheetId="6">#REF!</definedName>
    <definedName name="xmcax">#REF!</definedName>
    <definedName name="xn" localSheetId="6">#REF!</definedName>
    <definedName name="xn">#REF!</definedName>
    <definedName name="XNDZ22" localSheetId="6">#REF!</definedName>
    <definedName name="XNDZ22">#REF!</definedName>
    <definedName name="XNHDZ22" localSheetId="6">#REF!</definedName>
    <definedName name="XNHDZ22">#REF!</definedName>
    <definedName name="XNTDZ22" localSheetId="6">#REF!</definedName>
    <definedName name="XNTDZ22">#REF!</definedName>
    <definedName name="xoanhapk" localSheetId="6">#REF!</definedName>
    <definedName name="xoanhapk">#REF!</definedName>
    <definedName name="xoanhapl" localSheetId="6">#REF!</definedName>
    <definedName name="xoanhapl">#REF!</definedName>
    <definedName name="xoaxuatk" localSheetId="6">#REF!</definedName>
    <definedName name="xoaxuatk">#REF!</definedName>
    <definedName name="xoaxuatl" localSheetId="6">#REF!</definedName>
    <definedName name="xoaxuatl">#REF!</definedName>
    <definedName name="XPSDZ22" localSheetId="6">#REF!</definedName>
    <definedName name="XPSDZ22">#REF!</definedName>
    <definedName name="xr1nc" localSheetId="6">#REF!</definedName>
    <definedName name="xr1nc">#REF!</definedName>
    <definedName name="xr1vl" localSheetId="6">#REF!</definedName>
    <definedName name="xr1vl">#REF!</definedName>
    <definedName name="xtr3pnc" localSheetId="6">#REF!</definedName>
    <definedName name="xtr3pnc">#REF!</definedName>
    <definedName name="xtr3pvl" localSheetId="6">#REF!</definedName>
    <definedName name="xtr3pvl">#REF!</definedName>
    <definedName name="XUAÁT" localSheetId="6">#REF!</definedName>
    <definedName name="XUAÁT">#REF!</definedName>
    <definedName name="xxx" localSheetId="6">#REF!</definedName>
    <definedName name="xxx">#REF!</definedName>
    <definedName name="y" localSheetId="12">#REF!</definedName>
    <definedName name="Yellow2000" localSheetId="6">#REF!</definedName>
    <definedName name="Yellow2000">#REF!</definedName>
    <definedName name="yt_bq" localSheetId="6">#REF!</definedName>
    <definedName name="yt_bq">#REF!</definedName>
    <definedName name="yt_bv" localSheetId="6">#REF!</definedName>
    <definedName name="yt_bv">#REF!</definedName>
    <definedName name="yt_ck" localSheetId="6">#REF!</definedName>
    <definedName name="yt_ck">#REF!</definedName>
    <definedName name="yt_d1" localSheetId="6">#REF!</definedName>
    <definedName name="yt_d1">#REF!</definedName>
    <definedName name="yt_d2" localSheetId="6">#REF!</definedName>
    <definedName name="yt_d2">#REF!</definedName>
    <definedName name="yt_d3" localSheetId="6">#REF!</definedName>
    <definedName name="yt_d3">#REF!</definedName>
    <definedName name="yt_dl" localSheetId="6">#REF!</definedName>
    <definedName name="yt_dl">#REF!</definedName>
    <definedName name="yt_kcs" localSheetId="6">#REF!</definedName>
    <definedName name="yt_kcs">#REF!</definedName>
    <definedName name="yt_nb" localSheetId="6">#REF!</definedName>
    <definedName name="yt_nb">#REF!</definedName>
    <definedName name="yt_ngio" localSheetId="6">#REF!</definedName>
    <definedName name="yt_ngio">#REF!</definedName>
    <definedName name="yt_nv" localSheetId="6">#REF!</definedName>
    <definedName name="yt_nv">#REF!</definedName>
    <definedName name="yt_t3" localSheetId="6">#REF!</definedName>
    <definedName name="yt_t3">#REF!</definedName>
    <definedName name="yt_t4" localSheetId="6">#REF!</definedName>
    <definedName name="yt_t4">#REF!</definedName>
    <definedName name="yt_t5" localSheetId="6">#REF!</definedName>
    <definedName name="yt_t5">#REF!</definedName>
    <definedName name="yt_t6" localSheetId="6">#REF!</definedName>
    <definedName name="yt_t6">#REF!</definedName>
    <definedName name="yt_tc" localSheetId="6">#REF!</definedName>
    <definedName name="yt_tc">#REF!</definedName>
    <definedName name="yt_tm" localSheetId="6">#REF!</definedName>
    <definedName name="yt_tm">#REF!</definedName>
    <definedName name="yt_vs" localSheetId="6">#REF!</definedName>
    <definedName name="yt_vs">#REF!</definedName>
    <definedName name="yt_xh" localSheetId="6">#REF!</definedName>
    <definedName name="yt_xh">#REF!</definedName>
    <definedName name="Z" localSheetId="6">#REF!</definedName>
    <definedName name="Z">#REF!</definedName>
    <definedName name="Z_F" localSheetId="6">#REF!</definedName>
    <definedName name="Z_F">#REF!</definedName>
    <definedName name="Z_QL" localSheetId="6">#REF!</definedName>
    <definedName name="Z_QL">#REF!</definedName>
    <definedName name="Z_W" localSheetId="6">#REF!</definedName>
    <definedName name="Z_W">#REF!</definedName>
    <definedName name="za" localSheetId="6">#REF!</definedName>
    <definedName name="za">#REF!</definedName>
    <definedName name="Zbtn" localSheetId="6">#REF!</definedName>
    <definedName name="Zbtn">#REF!</definedName>
    <definedName name="ZD" localSheetId="6">#REF!</definedName>
    <definedName name="ZD">#REF!</definedName>
    <definedName name="Zd1m" localSheetId="6">#REF!</definedName>
    <definedName name="Zd1m">#REF!</definedName>
    <definedName name="Zip" localSheetId="6">#REF!</definedName>
    <definedName name="Zip">#REF!</definedName>
    <definedName name="zl" localSheetId="6">#REF!</definedName>
    <definedName name="zl">#REF!</definedName>
    <definedName name="Zw" localSheetId="6">#REF!</definedName>
    <definedName name="Zw">#REF!</definedName>
    <definedName name="ZXD" localSheetId="6">#REF!</definedName>
    <definedName name="ZXD">#REF!</definedName>
    <definedName name="ZXL" localSheetId="6">#REF!</definedName>
    <definedName name="ZXL">#REF!</definedName>
    <definedName name="ZYX" localSheetId="6">#REF!</definedName>
    <definedName name="ZYX">#REF!</definedName>
    <definedName name="ZZZ" localSheetId="6">#REF!</definedName>
    <definedName name="ZZZ">#REF!</definedName>
    <definedName name="전" localSheetId="6">#REF!</definedName>
    <definedName name="전">#REF!</definedName>
    <definedName name="주택사업본부" localSheetId="6">#REF!</definedName>
    <definedName name="주택사업본부">#REF!</definedName>
    <definedName name="철구사업본부" localSheetId="6">#REF!</definedName>
    <definedName name="철구사업본부">#REF!</definedName>
  </definedNames>
  <calcPr fullCalcOnLoad="1"/>
</workbook>
</file>

<file path=xl/sharedStrings.xml><?xml version="1.0" encoding="utf-8"?>
<sst xmlns="http://schemas.openxmlformats.org/spreadsheetml/2006/main" count="754" uniqueCount="432">
  <si>
    <t>Biểu số 48</t>
  </si>
  <si>
    <t>QUYẾT TOÁN CÂN ĐỐI NGÂN SÁCH HUYỆN NĂM 2020</t>
  </si>
  <si>
    <t>(Kèm theo tờ trình số     /TTr-UBND ngày     tháng    năm 2021 của Ủy ban nhân dân huyện Ia H'Drai)</t>
  </si>
  <si>
    <t>(Kèm theo tờ trình số     /TTr-TCKH ngày     tháng    năm 2021 của phòng Tài chính - Kế hoạch huyện)</t>
  </si>
  <si>
    <t>ĐVT:  đồng</t>
  </si>
  <si>
    <t>STT</t>
  </si>
  <si>
    <t>Nội dung</t>
  </si>
  <si>
    <t>Dự toán</t>
  </si>
  <si>
    <t>Quyết toán</t>
  </si>
  <si>
    <t>So sánh QT/DT (%)</t>
  </si>
  <si>
    <t>A</t>
  </si>
  <si>
    <t>Tổng nguồn thu ngân sách địa phương</t>
  </si>
  <si>
    <t>Thu ngân sách huyện hưởng theo phân cấp</t>
  </si>
  <si>
    <t xml:space="preserve"> - Các khoản thu NS huyện hưởng 100%</t>
  </si>
  <si>
    <t>- Các khoản thu phân chia NS huyện hưởng theo tỉ lệ phần trăm (%)</t>
  </si>
  <si>
    <t>Bổ sung từ ngân sách cấp trên</t>
  </si>
  <si>
    <t xml:space="preserve"> - Bổ sung cân đối</t>
  </si>
  <si>
    <t xml:space="preserve"> - Bổ sung có mục tiêu</t>
  </si>
  <si>
    <t>Trong đó: vốn XDCB ngoài nước</t>
  </si>
  <si>
    <t>Thu ngân sách cấp dưới nộp lên cấp trên</t>
  </si>
  <si>
    <t>Thu chuyển nguồn ngân sách năm trước</t>
  </si>
  <si>
    <t>Ghi thu quản lý qua ngân sách</t>
  </si>
  <si>
    <t>Thu kết dư</t>
  </si>
  <si>
    <t>C</t>
  </si>
  <si>
    <t>Tổng chi ngân sách địa phương</t>
  </si>
  <si>
    <t>Chi đầu tư xdcb</t>
  </si>
  <si>
    <t>Chi thường xuyên</t>
  </si>
  <si>
    <t>Dự phòng</t>
  </si>
  <si>
    <t>Chi chuyển nguồn ngân sách sang năm sau</t>
  </si>
  <si>
    <t>Chi quản lý qua ngân sách nhà nước</t>
  </si>
  <si>
    <t>Chi nộp ngân sách cấp trên</t>
  </si>
  <si>
    <t>CHỦ TỊCH</t>
  </si>
  <si>
    <t>Biểu số 49</t>
  </si>
  <si>
    <t xml:space="preserve">QUYẾT TOÁN CÂN ĐỐI NGUỒN THU, CHI NGÂN SÁCH </t>
  </si>
  <si>
    <t>CẤP HUYỆN VÀ NGÂN SÁCH CẤP XÃ NĂM 2020</t>
  </si>
  <si>
    <t>Ngân sách cấp huyện</t>
  </si>
  <si>
    <t>I</t>
  </si>
  <si>
    <t xml:space="preserve">Nguồn thu ngân sách </t>
  </si>
  <si>
    <t xml:space="preserve"> - Các khoản thu phân chia NS huyện hưởng theo tỉ lệ phần trăm (%)</t>
  </si>
  <si>
    <t>Bổ sung từ ngân sách cấp tỉnh</t>
  </si>
  <si>
    <t>Ghi Thu quản lý qua ngân sách</t>
  </si>
  <si>
    <t>II</t>
  </si>
  <si>
    <t>Chi ngân sách</t>
  </si>
  <si>
    <t>Chi bổ sung ngân sách cấp dưới</t>
  </si>
  <si>
    <t xml:space="preserve"> </t>
  </si>
  <si>
    <t>Ghi chí quản lý qua ngân sách</t>
  </si>
  <si>
    <t>B</t>
  </si>
  <si>
    <t>Ngân sách  xã  huyện</t>
  </si>
  <si>
    <t>Thu ngân sách hưởng theo phân cấp</t>
  </si>
  <si>
    <t xml:space="preserve"> - Các khoản thu NS xã hưởng 100%</t>
  </si>
  <si>
    <t xml:space="preserve"> - Các khoản thu phân chia NS xã hưởng theo tỉ lệ phần trăm (%)</t>
  </si>
  <si>
    <t>Các khoản chi bằng nguồn thu để lại ĐV chi quản lý qua KBNN</t>
  </si>
  <si>
    <t xml:space="preserve">Chi ngân sách </t>
  </si>
  <si>
    <t>Mẫu biểu số 50</t>
  </si>
  <si>
    <t>QUYẾT TOÁN THU NSNN, VAY NGÂN SÁCH ĐỊA PHƯƠNG NĂM 2020</t>
  </si>
  <si>
    <t>Đơn vị:  đồng</t>
  </si>
  <si>
    <t>Dự toán năm</t>
  </si>
  <si>
    <t>Quyết toán năm</t>
  </si>
  <si>
    <t>Phân chia theo từng cấp ngân sách</t>
  </si>
  <si>
    <t>Cấp trên giao</t>
  </si>
  <si>
    <t>HĐND quyết định</t>
  </si>
  <si>
    <t>Thu NS TW</t>
  </si>
  <si>
    <t>Thu NS cấp tỉnh</t>
  </si>
  <si>
    <t>Thu NS cấp huyện</t>
  </si>
  <si>
    <t>Thu NS xã</t>
  </si>
  <si>
    <t>(3)=(4)+(5)+(6)+(7)</t>
  </si>
  <si>
    <t>(8)=(3):(1)</t>
  </si>
  <si>
    <t>(9)=(3):(2)</t>
  </si>
  <si>
    <t>TỔNG SỐ (A+B+C+D+E+F)</t>
  </si>
  <si>
    <t>THU NGÂN SÁCH NHÀ NƯỚC</t>
  </si>
  <si>
    <t>Thu từ khu vực doanh nghiệp nhà nước do Trung ương quản lý</t>
  </si>
  <si>
    <t>- Thuế giá trị gia tăng</t>
  </si>
  <si>
    <t>Trong đó: Thu từ hoạt động thăm dò, khai thác, dầu khí</t>
  </si>
  <si>
    <t>- Thuế thu nhập doanh nghiệp</t>
  </si>
  <si>
    <t>- Thuế tiêu thụ đặc biệt</t>
  </si>
  <si>
    <t>Trong đó: Thu từ cơ sở kinh doanh nhập khẩu tiếp tục bán ra trong nước</t>
  </si>
  <si>
    <t>- Thu khác</t>
  </si>
  <si>
    <t>Trong đó: Thuế tài nguyên dầu, khí</t>
  </si>
  <si>
    <t>Thu từ khu vực doanh nghiệp nhà nước do địa phương quản lý</t>
  </si>
  <si>
    <t>- Thuế tài nguyên</t>
  </si>
  <si>
    <t>Thu từ khu vực doanh nghiệp có vốn đầu tư nước ngoài</t>
  </si>
  <si>
    <t>Trong đó: Thu từ hoạt động thăm dò và khai thác dầu, khí</t>
  </si>
  <si>
    <t xml:space="preserve">Trong đó: Thu từ hoạt động thăm dò và khai thác dầu, khí </t>
  </si>
  <si>
    <t xml:space="preserve">- Thu từ khí thiên nhiên </t>
  </si>
  <si>
    <t>Trong đó: - Thu từ cơ sở kinh doanh nhập khẩu tiếp tục bán ra trong nước</t>
  </si>
  <si>
    <t>- Tiền thuê mặt đất, mặt nước</t>
  </si>
  <si>
    <t>Thu từ khu vực kinh tế ngoài quốc doanh</t>
  </si>
  <si>
    <t xml:space="preserve">Trong đó: Thu từ cơ sở kinh doanh nhập khẩu tiếp tục bán ra trong nước </t>
  </si>
  <si>
    <t>Lệ phí trước bạ</t>
  </si>
  <si>
    <t>Thuế sử dụng đất nông nghiệp</t>
  </si>
  <si>
    <t>Thuế sử dụng đất phi nông nghiệp</t>
  </si>
  <si>
    <t>Thuế thu nhập cá nhân</t>
  </si>
  <si>
    <t>Thuế bảo vệ môi trường</t>
  </si>
  <si>
    <t>Trong đó: - Thu từ hàng hóa nhập khẩu</t>
  </si>
  <si>
    <t>- Thu từ hàng hóa sản xuất trong nước</t>
  </si>
  <si>
    <t>Phí, lệ phí</t>
  </si>
  <si>
    <t>Bao gồm: - Phí, lệ phí do cơ quan nhà nước trung ương thu</t>
  </si>
  <si>
    <t>- Phí, lệ phí do cơ quan nhà nước địa phương thu</t>
  </si>
  <si>
    <t>Trong đó: phí bảo vệ môi trường đối với khai thác khoáng sản</t>
  </si>
  <si>
    <t>Tiền sử dụng đất</t>
  </si>
  <si>
    <t>Trong đó: - Thu do cơ quan, tổ chức, đơn vị thuộc Trung ương quản lý</t>
  </si>
  <si>
    <t>- Thu do cơ quan, tổ chức, đơn vị thuộc địa phương quản lý</t>
  </si>
  <si>
    <t>12</t>
  </si>
  <si>
    <t>Thu tiền thuê đất, mặt nước</t>
  </si>
  <si>
    <t>Thu tiền sử dụng khu vực biển</t>
  </si>
  <si>
    <t>Trong đó: - Thuộc thẩm quyền giao của trung ương</t>
  </si>
  <si>
    <t>- Thuộc thẩm quyền giao của địa phương</t>
  </si>
  <si>
    <t>Thu từ bán tài sản nhà nước</t>
  </si>
  <si>
    <t>Trong đó: - Do trung ương</t>
  </si>
  <si>
    <t xml:space="preserve">                - Do địa phương</t>
  </si>
  <si>
    <t>Thu từ tài sản được xác lập quyền sở hữu của nhà nước</t>
  </si>
  <si>
    <t>Trong đó: - Do trung ương xử lý</t>
  </si>
  <si>
    <t xml:space="preserve">                - Do địa phương xử lý</t>
  </si>
  <si>
    <t>Thu tiền cho thuê và bán nhà ở thuộc sở hữu nhà nước</t>
  </si>
  <si>
    <t>Thu khác ngân sách</t>
  </si>
  <si>
    <t>Trong đó: - Thu khác ngân sách trung ương</t>
  </si>
  <si>
    <t>Thu tiền cấp quyền khai thác khoáng sản</t>
  </si>
  <si>
    <t>Trong đó: - Giấy phép do Trung ương cấp</t>
  </si>
  <si>
    <t>- Giấy phép do Ủy ban nhân dân cấp tỉnh cấp</t>
  </si>
  <si>
    <t>Thu tại xã</t>
  </si>
  <si>
    <t>Thu cổ tức và lợi nhuận sau thuế</t>
  </si>
  <si>
    <t>Thu từ hoạt động xổ số kiến thiết (kể cả xổ số điện toán)</t>
  </si>
  <si>
    <t>Thu về dầu thô</t>
  </si>
  <si>
    <t xml:space="preserve">Thu về dầu thô theo hiệp định, hợp đồng </t>
  </si>
  <si>
    <t>1.1</t>
  </si>
  <si>
    <t>Thuế tài nguyên</t>
  </si>
  <si>
    <t>1.2</t>
  </si>
  <si>
    <t>Thuế thu nhập doanh nghiệp</t>
  </si>
  <si>
    <t>1.3</t>
  </si>
  <si>
    <t>Lợi nhuận sau thuế được chia của Chính phủ Việt Nam</t>
  </si>
  <si>
    <t>1.4</t>
  </si>
  <si>
    <t>Dầu lãi được chia của Chính phủ Việt Nam</t>
  </si>
  <si>
    <t>1.5</t>
  </si>
  <si>
    <t xml:space="preserve">Thuế đặc biệt </t>
  </si>
  <si>
    <t>1.6</t>
  </si>
  <si>
    <t>Thu khác</t>
  </si>
  <si>
    <t xml:space="preserve">Thu về Condensate theo hiệp định, hợp đồng. </t>
  </si>
  <si>
    <t>Phụ thu về dầu, khí</t>
  </si>
  <si>
    <t>Thu về khí thiên nhiên (không bao gồm doanh nghiệp có vốn đầu tư nước ngoài)</t>
  </si>
  <si>
    <t>III</t>
  </si>
  <si>
    <t>Thu Hải quan</t>
  </si>
  <si>
    <t>Thuế xuất khẩu</t>
  </si>
  <si>
    <t>Thuế nhập khẩu</t>
  </si>
  <si>
    <t>Thuế tiêu thụ đặc biệt hàng nhập khẩu</t>
  </si>
  <si>
    <t>Thuế giá trị gia tăng hàng nhập khẩu</t>
  </si>
  <si>
    <t>Thuế bổ sung đối với hàng hóa nhập khẩu vào Việt Nam</t>
  </si>
  <si>
    <t>Thu chênh lệch giá hàng xuất nhập khẩu</t>
  </si>
  <si>
    <t>Thuế bảo vệ môi trường do cơ quan hải quan thực hiện</t>
  </si>
  <si>
    <t>Phí, lệ phí hải quan</t>
  </si>
  <si>
    <t>IV</t>
  </si>
  <si>
    <t>Thu Viện trợ</t>
  </si>
  <si>
    <t>V</t>
  </si>
  <si>
    <t>Các khoản huy động, đóng góp</t>
  </si>
  <si>
    <t>Các khoản huy động đóng góp xây dựng cơ sở hạ tầng</t>
  </si>
  <si>
    <t>Các khoản huy động đóng góp khác</t>
  </si>
  <si>
    <t>VI</t>
  </si>
  <si>
    <t>Thu hồi vốn của Nhà nước và thu từ quỹ dự trữ tài chính</t>
  </si>
  <si>
    <t>Thu từ bán cổ phần, vốn góp của Nhà nước nộp ngân sách</t>
  </si>
  <si>
    <t>Thu từ các khoản cho vay của ngân sách</t>
  </si>
  <si>
    <t>2.1</t>
  </si>
  <si>
    <t>Thu nợ gốc cho vay</t>
  </si>
  <si>
    <t>2.2</t>
  </si>
  <si>
    <t>Thu lãi cho vay</t>
  </si>
  <si>
    <t>Thu từ quỹ dự trữ tài chính</t>
  </si>
  <si>
    <t>VAY CỦA NGÂN SÁCH ĐỊA PHƯƠNG</t>
  </si>
  <si>
    <t>Vay bù đắp bội chi NSĐP</t>
  </si>
  <si>
    <t>Vay trong nước</t>
  </si>
  <si>
    <t>Vay lại từ nguồn Chính phủ vay ngoài nước</t>
  </si>
  <si>
    <t>Vay để trả nợ gốc vay</t>
  </si>
  <si>
    <t>THU CHUYỂN GIAO NGÂN SÁCH</t>
  </si>
  <si>
    <t>Thu bổ sung từ ngân sách cấp trên</t>
  </si>
  <si>
    <t>1.</t>
  </si>
  <si>
    <t xml:space="preserve">Bổ sung cân đối </t>
  </si>
  <si>
    <t>2.</t>
  </si>
  <si>
    <t>Bổ sung có mục tiêu</t>
  </si>
  <si>
    <t xml:space="preserve">Bổ sung có mục tiêu bằng nguồn vốn trong nước </t>
  </si>
  <si>
    <t>Bổ sung có mục tiêu bằng nguồn vốn ngoài nước</t>
  </si>
  <si>
    <t>Thu từ ngân sách cấp dưới nộp lên</t>
  </si>
  <si>
    <t>D</t>
  </si>
  <si>
    <t>THU CHUYỂN NGUỒN</t>
  </si>
  <si>
    <t>E</t>
  </si>
  <si>
    <t>THU KẾT DƯ NGÂN SÁCH</t>
  </si>
  <si>
    <t>F</t>
  </si>
  <si>
    <t>GHI THU QUẢN LÝ QUA NGÂN SÁCH NHÀ NƯỚC</t>
  </si>
  <si>
    <t>Biểu số 51</t>
  </si>
  <si>
    <t xml:space="preserve"> QUYẾT TOÁN CHI NGÂN SÁCH HUYỆN THEO LĨNH VỰC NĂM 2020</t>
  </si>
  <si>
    <t>ĐVT:    đồng.</t>
  </si>
  <si>
    <t>Nội dung thu</t>
  </si>
  <si>
    <t>So sánh</t>
  </si>
  <si>
    <t>Tổng số chi ngân sách</t>
  </si>
  <si>
    <t>Chi đầu tư phát triển</t>
  </si>
  <si>
    <t>Trong đó:</t>
  </si>
  <si>
    <t>Chi giáo dục - đào tạo và dạy nghề</t>
  </si>
  <si>
    <t>Chi khoa học và công nghệ</t>
  </si>
  <si>
    <t>Chi chuyển nguồn NS sang năm sau</t>
  </si>
  <si>
    <t>Chi bổ sung có mục tiêu</t>
  </si>
  <si>
    <t>VII</t>
  </si>
  <si>
    <t>Mẫu biểu số 52</t>
  </si>
  <si>
    <t>QUYẾT TOÁN CHI NGÂN SÁCH ĐỊA PHƯƠNG NĂM 2020</t>
  </si>
  <si>
    <t>Nội dung chi</t>
  </si>
  <si>
    <t>So sánh QT/DT(%)</t>
  </si>
  <si>
    <t>Tổng số Chi NSĐP</t>
  </si>
  <si>
    <t>Chi NS cấp huyện</t>
  </si>
  <si>
    <t>Chi NS xã</t>
  </si>
  <si>
    <t>(3)=(4)+(5)+(6)</t>
  </si>
  <si>
    <t>(7)=(3):(1)</t>
  </si>
  <si>
    <t>(8)= (3):(2)</t>
  </si>
  <si>
    <t>CHI  NGÂN SÁCH</t>
  </si>
  <si>
    <t>Chi đầu tư phát triển cho chương trình, dự án theo lĩnh vực</t>
  </si>
  <si>
    <t>Chi quốc phòng</t>
  </si>
  <si>
    <t>Chi an ninh và trật tự an toàn xã hội</t>
  </si>
  <si>
    <t>Chi Giáo dục - đào tạo và dạy nghề</t>
  </si>
  <si>
    <t>Chi Khoa học và công nghệ</t>
  </si>
  <si>
    <t>Chi Y tế, dân số và gia đình</t>
  </si>
  <si>
    <t>Chi Văn hóa thông tin</t>
  </si>
  <si>
    <t>1.7</t>
  </si>
  <si>
    <t>Chi Phát thanh, truyền hình, thông tấn</t>
  </si>
  <si>
    <t>1.8</t>
  </si>
  <si>
    <t>Chi Thể dục thể thao</t>
  </si>
  <si>
    <t>1.9</t>
  </si>
  <si>
    <t>Chi Bảo vệ môi trường</t>
  </si>
  <si>
    <t>1.10</t>
  </si>
  <si>
    <t>Chi các hoạt động kinh tế</t>
  </si>
  <si>
    <t>1.11</t>
  </si>
  <si>
    <t>Chi hoạt động của các cơ quan quản lý nhà nước, đảng, đoàn thể</t>
  </si>
  <si>
    <t>1.12</t>
  </si>
  <si>
    <t>Chi Bảo đảm xã hội</t>
  </si>
  <si>
    <t>1.13</t>
  </si>
  <si>
    <t>Chi ngành, lĩnh vực khác</t>
  </si>
  <si>
    <t>Chi đầu tư và hỗ trợ vốn cho các doanh nghiệp hoạt động công</t>
  </si>
  <si>
    <t>Chi đầu tư phát triển khác</t>
  </si>
  <si>
    <t>Chi trả nợ lãi vay theo quy định</t>
  </si>
  <si>
    <t>2.3</t>
  </si>
  <si>
    <t>2.4</t>
  </si>
  <si>
    <t>2.5</t>
  </si>
  <si>
    <t>2.6</t>
  </si>
  <si>
    <t>2.7</t>
  </si>
  <si>
    <t>2.8</t>
  </si>
  <si>
    <t>2.9</t>
  </si>
  <si>
    <t>2.10</t>
  </si>
  <si>
    <t>2.11</t>
  </si>
  <si>
    <t>2.12</t>
  </si>
  <si>
    <t>2.13</t>
  </si>
  <si>
    <t>Chi khác</t>
  </si>
  <si>
    <t>2.14</t>
  </si>
  <si>
    <t>Chi bổ sung quỹ dự trữ tài chính</t>
  </si>
  <si>
    <t>Chi chuyển nguồn</t>
  </si>
  <si>
    <t>CHI BỔ SUNG CHO NGÂN SÁCH CẤP DƯỚI</t>
  </si>
  <si>
    <t>Bổ sung cân đối</t>
  </si>
  <si>
    <t>Tr. đó: - Bằng nguồn vốn trong nước</t>
  </si>
  <si>
    <t xml:space="preserve">           - Bằng nguồn vốn ngoài nước</t>
  </si>
  <si>
    <t>CHI NỘP NGÂN SÁCH CẤP TRÊN</t>
  </si>
  <si>
    <t>GHI CHI QUẢN LÝ QUA NGÂN SÁCH NHÀ NƯỚC</t>
  </si>
  <si>
    <t>TỔNG SỐ (A+B+C+D)</t>
  </si>
  <si>
    <t>Biểu số 53</t>
  </si>
  <si>
    <t xml:space="preserve"> QUYẾT TOÁN CHI NGÂN SÁCH HUYỆN, NGÂN SÁCH XÃ THEO CƠ CẤU CHI NĂM 2020</t>
  </si>
  <si>
    <t xml:space="preserve">        ĐVT :  đồng</t>
  </si>
  <si>
    <t xml:space="preserve">Dự toán </t>
  </si>
  <si>
    <t xml:space="preserve">Quyết toán </t>
  </si>
  <si>
    <t>So sánh (%) Quyết toán/Dự toán</t>
  </si>
  <si>
    <t>Tổng số</t>
  </si>
  <si>
    <t>Chia ra</t>
  </si>
  <si>
    <t>NS huyện</t>
  </si>
  <si>
    <t>NS xã</t>
  </si>
  <si>
    <t>Biểu số 54</t>
  </si>
  <si>
    <t xml:space="preserve"> 31/2017/NĐCP</t>
  </si>
  <si>
    <t>QUYẾT TOÁN CHI NGÂN SÁCH CẤP HUYỆN CHO TỪNG CƠ QUAN, TỔ CHỨC THEO LĨNH VỰC NĂM 2020</t>
  </si>
  <si>
    <t>Đơn vị:   đồng</t>
  </si>
  <si>
    <t>TT</t>
  </si>
  <si>
    <t>Tên đơn vị</t>
  </si>
  <si>
    <t>Dự toán giao  đầu năm</t>
  </si>
  <si>
    <t>Dự toán Chương trình mục tiêu quốc gia</t>
  </si>
  <si>
    <t>So sánh %</t>
  </si>
  <si>
    <t>Chi đầu tư phát triển (Không kể CTMTQG)</t>
  </si>
  <si>
    <t>Chi thường xuyên (Không kể CTMTQG)</t>
  </si>
  <si>
    <t>Tổng</t>
  </si>
  <si>
    <t>Tr.đó</t>
  </si>
  <si>
    <t xml:space="preserve">Chi trả nợ lãi do chính quyền địa phương vay </t>
  </si>
  <si>
    <t>Chi CT MTQG</t>
  </si>
  <si>
    <t>Chi chuyển nguồn sang ngân sách năm sau</t>
  </si>
  <si>
    <t xml:space="preserve">Chi đầu tư phát triển </t>
  </si>
  <si>
    <t>13=4/1</t>
  </si>
  <si>
    <t>14=5/2</t>
  </si>
  <si>
    <t>TỔNG SỐ</t>
  </si>
  <si>
    <t>Các cơ quan, tổ chức</t>
  </si>
  <si>
    <t>Văn phòng Huyện Ủy HĐND - UBND huyện VP HĐND - UBND</t>
  </si>
  <si>
    <t>Phân hiệu trường PT DTNT huyện Ia H'Drai</t>
  </si>
  <si>
    <t>Phòng Kinh tế và Hạ tầng</t>
  </si>
  <si>
    <t>Phòng Tài chính - Kế hoạch</t>
  </si>
  <si>
    <t xml:space="preserve">Phòng Giáo dục - Đào tạo </t>
  </si>
  <si>
    <t>Phòng Nông nghiệp và PTNT</t>
  </si>
  <si>
    <t>Uỷ ban Mặt trận TQVN huyện</t>
  </si>
  <si>
    <t>Hội nông dân</t>
  </si>
  <si>
    <t xml:space="preserve">Hội phụ nữ </t>
  </si>
  <si>
    <t>Huyện đoàn</t>
  </si>
  <si>
    <t>Hội Cựu chiến binh</t>
  </si>
  <si>
    <t>Trung tâm văn hóa thể thao du lịch và truyền thông huyện</t>
  </si>
  <si>
    <t>Trung tâm Bồi dưỡng chính trị</t>
  </si>
  <si>
    <t>Trung tâm dịch vụ nông nghiệp</t>
  </si>
  <si>
    <t>Ban QL dự án đầu tư</t>
  </si>
  <si>
    <t>Ban chỉ huy quân sự</t>
  </si>
  <si>
    <t>Công an huyện</t>
  </si>
  <si>
    <t>Văn phòng Huyện Ủy HĐND - UBND huyện VP Huyện Ủy</t>
  </si>
  <si>
    <t>Trường MN Hoa Mai</t>
  </si>
  <si>
    <t>Trường MN Tuổi Ngọc</t>
  </si>
  <si>
    <t>Trường MN Măng Non</t>
  </si>
  <si>
    <t>Trường TH - THCS Nguyễn Du</t>
  </si>
  <si>
    <t>Trường TH-THCS Nguyễn Tất Thành</t>
  </si>
  <si>
    <t>Trường TH-THCS Hùng Vương</t>
  </si>
  <si>
    <t>Phòng Lao động Thương binh xã hội</t>
  </si>
  <si>
    <t>Phòng Tư Pháp</t>
  </si>
  <si>
    <t>TTHTCĐ xã Ia Dom</t>
  </si>
  <si>
    <t>TTHTCĐ xã Ia Dđal</t>
  </si>
  <si>
    <t>TTHTCĐ xã Ia Tơi</t>
  </si>
  <si>
    <t>Hạt Kiểm Lâm</t>
  </si>
  <si>
    <t>UBND xã Ia Tơi</t>
  </si>
  <si>
    <t>UBND xã Ia Dom</t>
  </si>
  <si>
    <t>UBND xã Ia Đal</t>
  </si>
  <si>
    <t>Trung tâm dịch vụ môi trương và đô thị huyện</t>
  </si>
  <si>
    <t>Tòa án nhân dân</t>
  </si>
  <si>
    <t>Viện kiểm sát nhân dân</t>
  </si>
  <si>
    <t>Trung tâm y tế huyện</t>
  </si>
  <si>
    <t>Ngân sách huyện</t>
  </si>
  <si>
    <t>Ngân hàng chính sách huyện</t>
  </si>
  <si>
    <t>Chi dự phòng ngân sách</t>
  </si>
  <si>
    <t>Chi tạo nguồn điều chỉnh tiền lương</t>
  </si>
  <si>
    <t>Chi bổ sung có mục tiêu cho ngân sách cấp dưới</t>
  </si>
  <si>
    <t>Biểu mẫu số 55</t>
  </si>
  <si>
    <t>QUYẾT TOÁN CHI ĐẦU TƯ PHÁT TRIỂN CỦA NGÂN SÁCH HUYỆN CHO TỪNG CƠ QUAN, TỔ CHỨC THEO LĨNH VỰC NĂM 2020</t>
  </si>
  <si>
    <t>Đơn vị: đồng</t>
  </si>
  <si>
    <t>Tên đơn vị</t>
  </si>
  <si>
    <t>Dựtoán</t>
  </si>
  <si>
    <t>Văn hóa thông tin</t>
  </si>
  <si>
    <t>Chi y tế, dân số và gia đình</t>
  </si>
  <si>
    <t>Chi văn hóa thông tin</t>
  </si>
  <si>
    <t>Chi phát thanh, truyền hình, thông tấn</t>
  </si>
  <si>
    <t>Chi thể dục thể thao</t>
  </si>
  <si>
    <t>Chi bảo vệ môi trường</t>
  </si>
  <si>
    <t>Chi các hoạtđộng kinh tế</t>
  </si>
  <si>
    <t>Trong đó</t>
  </si>
  <si>
    <t>Chi hoạt động của cơ quan quản lý nhà nước, đảng, đoàn thể</t>
  </si>
  <si>
    <t>Chi bảo đảm xãhội</t>
  </si>
  <si>
    <t>Chi đầu tư khác</t>
  </si>
  <si>
    <t>So sánh (%)</t>
  </si>
  <si>
    <t>Chi giao thông, đường điện</t>
  </si>
  <si>
    <t>Chi nông nghiệp, lâm nghiệp, thủy lợi, thủy sản</t>
  </si>
  <si>
    <t>18=2/1</t>
  </si>
  <si>
    <t>TỔNG SỐ</t>
  </si>
  <si>
    <t>Ban quản lý đầu tư và xây dựng huyện</t>
  </si>
  <si>
    <t>Biểu số 56</t>
  </si>
  <si>
    <t>QUYẾT TOÁN CHI THƯỜNG XUYÊN CỦA NGÂN SÁCH CẤP HUYỆN CHO TỪNG CƠ QUAN, TỔ CHỨC THEO LĨNH VỰC NĂM 2020</t>
  </si>
  <si>
    <t>Chi giáo dục đào tạo và dạy nghề</t>
  </si>
  <si>
    <t>Chi văn hóa thông tin</t>
  </si>
  <si>
    <t>Chi thể dục thể thao</t>
  </si>
  <si>
    <t>Chi đảm bảo xã hội</t>
  </si>
  <si>
    <t>Khác</t>
  </si>
  <si>
    <t>Khoa học công nghệ</t>
  </si>
  <si>
    <t>Chi hoạt động của các cơ quan quản lý nhà nước, Đảng, Đoàn thể</t>
  </si>
  <si>
    <t>Phòng Nông nghiệp và phát triển nông thôn</t>
  </si>
  <si>
    <t>Ban quản lý dự án đầu tư</t>
  </si>
  <si>
    <t>Trung tâm y tế</t>
  </si>
  <si>
    <t>Ngân hàng chính sách</t>
  </si>
  <si>
    <t xml:space="preserve"> Biểu số 58</t>
  </si>
  <si>
    <t>QUYẾT TOÁN CHI NGÂN SÁCH THEO MỘT SỐ LĨNH VỰC CỦA TỪNG XÃ NĂM 2020</t>
  </si>
  <si>
    <t>Xã, phường, thị trấn</t>
  </si>
  <si>
    <t>Dự toán giao đầu năm</t>
  </si>
  <si>
    <t>Bao gồm</t>
  </si>
  <si>
    <t>I/ Chi đầu tư phát triển</t>
  </si>
  <si>
    <t>II/ chi Thường xuyên</t>
  </si>
  <si>
    <t>Tr.đó: chi đầu tư XDCB</t>
  </si>
  <si>
    <t xml:space="preserve">Tổng số </t>
  </si>
  <si>
    <t>Vốn trong nước</t>
  </si>
  <si>
    <t xml:space="preserve">Vốn  ngoài nước </t>
  </si>
  <si>
    <t>Giáo dục đào tạo và d. nghề</t>
  </si>
  <si>
    <t>9=10+11</t>
  </si>
  <si>
    <t>12=2/1*100</t>
  </si>
  <si>
    <t xml:space="preserve"> Biểu số 59</t>
  </si>
  <si>
    <t>QUYẾT TOÁN CHI BỔ SUNG TỪ NS CẤP HUYỆN CHO NGÂN SÁCH XÃ ĐỐI VỚI TỪNG XÃTHUỘC HUYỆN NĂM 2020</t>
  </si>
  <si>
    <t>Tỉnh, thành phố</t>
  </si>
  <si>
    <t>Trong đó vốn ngoài nước</t>
  </si>
  <si>
    <t xml:space="preserve">Trong đó vốn ngoài nước </t>
  </si>
  <si>
    <t xml:space="preserve"> Biểu số 60</t>
  </si>
  <si>
    <t>QUYẾT TOÁN THU NGÂN SÁCH  XÃ NĂM 2020</t>
  </si>
  <si>
    <t>S
T
T</t>
  </si>
  <si>
    <t>Tổng thu NSĐP</t>
  </si>
  <si>
    <t>Thu NSĐP hưởng theo phân cấp</t>
  </si>
  <si>
    <t>Số bổ sung cân đối từ ngân sách cấp trên</t>
  </si>
  <si>
    <t>Số bổ sung thực hiện cải cách tiền lương</t>
  </si>
  <si>
    <t>Thu chuyển nguồn từ năm trước chuyển sang</t>
  </si>
  <si>
    <t>Thu từ kết dư năm trước</t>
  </si>
  <si>
    <t>Biểu mẫu số 38</t>
  </si>
  <si>
    <t>QUYẾT TOÁN CHI CHƯƠNG TRÌNH MỤC TIÊU QUỐC GIA NGÂN SÁCH HUYỆN NĂM 2020</t>
  </si>
  <si>
    <t xml:space="preserve">Dự toán giao, bổ sung trong năm </t>
  </si>
  <si>
    <t>Chương trình mục tiêu quốc gia xây dựng nôn thôn mới</t>
  </si>
  <si>
    <t>Chương trình mục tiêu quốc gia giảm nghèo bền vững</t>
  </si>
  <si>
    <t>Đầu tư phát triển</t>
  </si>
  <si>
    <t>Kinh phí sự nghiệp</t>
  </si>
  <si>
    <t>Chi đầu tư
 phát triển</t>
  </si>
  <si>
    <t>Chi 
sự nghiệp</t>
  </si>
  <si>
    <t>Vốn ngoài nước</t>
  </si>
  <si>
    <t>Phòng Lao động Thương binh và xã hội</t>
  </si>
  <si>
    <t>Phòng Nông nghiệp và phát triển nông thôn huyện</t>
  </si>
  <si>
    <t>UBND Ia Dom</t>
  </si>
  <si>
    <t>UBND  Ia Đal</t>
  </si>
  <si>
    <t>UBND Ia Tơi</t>
  </si>
  <si>
    <t>Ban Quản lý Đầu tư và Xây dựng huyện</t>
  </si>
  <si>
    <r>
      <rPr>
        <b/>
        <i/>
        <sz val="12"/>
        <color indexed="8"/>
        <rFont val="Times New Roman"/>
        <family val="1"/>
      </rPr>
      <t xml:space="preserve">Ghi chú: </t>
    </r>
    <r>
      <rPr>
        <i/>
        <sz val="12"/>
        <color indexed="8"/>
        <rFont val="Times New Roman"/>
        <family val="1"/>
      </rPr>
      <t>(1) Chi Chương trình mục tiêu quốc gia ngân sách tỉnh chi tiết đến từng cơ quan, tổ chức và từng huyện. Chi Chương trình mục tiêu quốc gia ngân sách huyện chi tiết đến từng xã. Chi Chương trình mục tiêu quốc gia ngân sách xã chi tiết đến từng cơ quan, tổ chức.</t>
    </r>
  </si>
  <si>
    <t>Biểu mẫu số 63</t>
  </si>
  <si>
    <t>TỔNG HỢP CÁC QUỸ TÀI CHÍNH NHÀ NƯỚC</t>
  </si>
  <si>
    <t>NGOÀI NGÂN SÁCH DO ĐỊA PHƯƠNG QUẢN LÝ NĂM 2020</t>
  </si>
  <si>
    <t>Đơn vị: Triệu đồng</t>
  </si>
  <si>
    <t>Tên Quỹ</t>
  </si>
  <si>
    <t>Kế hoạch năm 2020</t>
  </si>
  <si>
    <t>Thực hiện năm 2020</t>
  </si>
  <si>
    <t>Dư nguồn đến ngày 31/12/2018</t>
  </si>
  <si>
    <t>Kế hoạch năm…</t>
  </si>
  <si>
    <t>Tổng nguồn vốn phát sinh trong năm</t>
  </si>
  <si>
    <t>Tổng sử dụng nguồn vốn trong năm</t>
  </si>
  <si>
    <t>Chênh lệch nguồn trong năm</t>
  </si>
  <si>
    <t>5=2-4</t>
  </si>
  <si>
    <t>9=6-8</t>
  </si>
  <si>
    <t>10=1+6-8</t>
  </si>
  <si>
    <t>Qũy vì người nghèo</t>
  </si>
  <si>
    <t>Qũy đền ơn đáp nghĩa</t>
  </si>
  <si>
    <t>Qũy cứu trợ</t>
  </si>
  <si>
    <t>Quỹ C</t>
  </si>
  <si>
    <t>……..</t>
  </si>
  <si>
    <t>Qũy bảo trợ trẻ em</t>
  </si>
  <si>
    <t>#REF!</t>
  </si>
  <si>
    <r>
      <t>Dư nguồn đến ngày 31/12/2018</t>
    </r>
    <r>
      <rPr>
        <sz val="13"/>
        <rFont val="Times New Roman"/>
        <family val="1"/>
      </rPr>
      <t>(năm trước)</t>
    </r>
  </si>
  <si>
    <r>
      <t xml:space="preserve">Trong đó: Hỗ trợ từ NSĐP </t>
    </r>
    <r>
      <rPr>
        <sz val="13"/>
        <rFont val="Times New Roman"/>
        <family val="1"/>
      </rPr>
      <t>(nếu có)</t>
    </r>
  </si>
  <si>
    <t>(Kèm theo Nghị quyết số     /NQ-HĐND  ngày    tháng 7 năm 2021 của Hội đồng nhân dân  huyện Ia H'Drai)</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</si>
</sst>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_-;\-* #,##0.00_-;_-* &quot;-&quot;??_-;_-@"/>
    <numFmt numFmtId="174" formatCode="_-* #,##0\ _₫_-;\-* #,##0\ _₫_-;_-* &quot;-&quot;??\ _₫_-;_-@"/>
    <numFmt numFmtId="175" formatCode="_-* #,##0_-;\-* #,##0_-;_-* &quot;-&quot;??_-;_-@"/>
    <numFmt numFmtId="176" formatCode="#,##0;[Red]\-#,##0;&quot;&quot;;_-@"/>
    <numFmt numFmtId="177" formatCode="###,###,###"/>
  </numFmts>
  <fonts count="146">
    <font>
      <sz val="10"/>
      <color rgb="FF000000"/>
      <name val="Arial"/>
      <family val="0"/>
    </font>
    <font>
      <sz val="11"/>
      <color indexed="8"/>
      <name val="Calibri"/>
      <family val="2"/>
    </font>
    <font>
      <b/>
      <sz val="12"/>
      <name val="Times New Roman"/>
      <family val="1"/>
    </font>
    <font>
      <sz val="10"/>
      <name val="Arial"/>
      <family val="2"/>
    </font>
    <font>
      <i/>
      <sz val="10"/>
      <name val="Arial"/>
      <family val="2"/>
    </font>
    <font>
      <b/>
      <u val="single"/>
      <sz val="12"/>
      <name val="Times New Roman"/>
      <family val="1"/>
    </font>
    <font>
      <b/>
      <sz val="10"/>
      <name val="Times New Roman"/>
      <family val="1"/>
    </font>
    <font>
      <i/>
      <sz val="12"/>
      <name val="Times New Roman"/>
      <family val="1"/>
    </font>
    <font>
      <i/>
      <sz val="12"/>
      <color indexed="8"/>
      <name val="Times New Roman"/>
      <family val="1"/>
    </font>
    <font>
      <sz val="12"/>
      <name val="Times New Roman"/>
      <family val="1"/>
    </font>
    <font>
      <b/>
      <sz val="11"/>
      <name val="Times New Roman"/>
      <family val="1"/>
    </font>
    <font>
      <sz val="11"/>
      <name val="Times New Roman"/>
      <family val="1"/>
    </font>
    <font>
      <sz val="10"/>
      <name val="Times New Roman"/>
      <family val="1"/>
    </font>
    <font>
      <b/>
      <sz val="14"/>
      <name val="Times New Roman"/>
      <family val="1"/>
    </font>
    <font>
      <b/>
      <i/>
      <sz val="10"/>
      <name val="Times New Roman"/>
      <family val="1"/>
    </font>
    <font>
      <b/>
      <sz val="9"/>
      <name val="Times New Roman"/>
      <family val="1"/>
    </font>
    <font>
      <b/>
      <sz val="8"/>
      <name val="Times New Roman"/>
      <family val="1"/>
    </font>
    <font>
      <sz val="8"/>
      <name val="Arial"/>
      <family val="2"/>
    </font>
    <font>
      <b/>
      <sz val="10"/>
      <name val="Arial"/>
      <family val="2"/>
    </font>
    <font>
      <i/>
      <sz val="14"/>
      <name val="Times New Roman"/>
      <family val="1"/>
    </font>
    <font>
      <b/>
      <i/>
      <sz val="12"/>
      <name val="Times New Roman"/>
      <family val="1"/>
    </font>
    <font>
      <b/>
      <i/>
      <sz val="12"/>
      <color indexed="8"/>
      <name val="Times New Roman"/>
      <family val="1"/>
    </font>
    <font>
      <sz val="14"/>
      <name val="Times New Roman"/>
      <family val="1"/>
    </font>
    <font>
      <i/>
      <sz val="10"/>
      <name val="Times New Roman"/>
      <family val="1"/>
    </font>
    <font>
      <sz val="11"/>
      <name val="Arial"/>
      <family val="2"/>
    </font>
    <font>
      <i/>
      <sz val="13"/>
      <name val="Times New Roman"/>
      <family val="1"/>
    </font>
    <font>
      <b/>
      <sz val="13"/>
      <name val="Times New Roman"/>
      <family val="1"/>
    </font>
    <font>
      <sz val="13"/>
      <name val="Times New Roman"/>
      <family val="1"/>
    </font>
    <font>
      <sz val="13"/>
      <name val="Arial"/>
      <family val="2"/>
    </font>
    <font>
      <sz val="10"/>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Times New Roman"/>
      <family val="1"/>
    </font>
    <font>
      <b/>
      <sz val="14"/>
      <color indexed="12"/>
      <name val="Times New Roman"/>
      <family val="1"/>
    </font>
    <font>
      <sz val="13"/>
      <color indexed="12"/>
      <name val="Times New Roman"/>
      <family val="1"/>
    </font>
    <font>
      <b/>
      <sz val="13"/>
      <color indexed="12"/>
      <name val="Times New Roman"/>
      <family val="1"/>
    </font>
    <font>
      <b/>
      <i/>
      <sz val="8"/>
      <color indexed="12"/>
      <name val="Times New Roman"/>
      <family val="1"/>
    </font>
    <font>
      <b/>
      <sz val="10"/>
      <color indexed="12"/>
      <name val="Times New Roman"/>
      <family val="1"/>
    </font>
    <font>
      <i/>
      <sz val="10"/>
      <color indexed="12"/>
      <name val="Times New Roman"/>
      <family val="1"/>
    </font>
    <font>
      <b/>
      <sz val="10"/>
      <color indexed="8"/>
      <name val="Arial"/>
      <family val="2"/>
    </font>
    <font>
      <sz val="10"/>
      <color indexed="8"/>
      <name val="Times New Roman"/>
      <family val="1"/>
    </font>
    <font>
      <i/>
      <sz val="10"/>
      <color indexed="8"/>
      <name val="Arial"/>
      <family val="2"/>
    </font>
    <font>
      <b/>
      <sz val="10"/>
      <color indexed="8"/>
      <name val="Times New Roman"/>
      <family val="1"/>
    </font>
    <font>
      <b/>
      <i/>
      <sz val="10"/>
      <color indexed="8"/>
      <name val="Arial"/>
      <family val="2"/>
    </font>
    <font>
      <b/>
      <i/>
      <sz val="10"/>
      <color indexed="8"/>
      <name val="Times New Roman"/>
      <family val="1"/>
    </font>
    <font>
      <sz val="9"/>
      <color indexed="12"/>
      <name val="Times New Roman"/>
      <family val="1"/>
    </font>
    <font>
      <b/>
      <sz val="12"/>
      <color indexed="12"/>
      <name val="Times New Roman"/>
      <family val="1"/>
    </font>
    <font>
      <b/>
      <sz val="9"/>
      <color indexed="12"/>
      <name val="Times New Roman"/>
      <family val="1"/>
    </font>
    <font>
      <b/>
      <u val="single"/>
      <sz val="9"/>
      <color indexed="12"/>
      <name val="Times New Roman"/>
      <family val="1"/>
    </font>
    <font>
      <b/>
      <sz val="8"/>
      <color indexed="12"/>
      <name val="Times New Roman"/>
      <family val="1"/>
    </font>
    <font>
      <b/>
      <sz val="13"/>
      <color indexed="8"/>
      <name val="Times New Roman"/>
      <family val="1"/>
    </font>
    <font>
      <b/>
      <sz val="11"/>
      <color indexed="8"/>
      <name val="Times New Roman"/>
      <family val="1"/>
    </font>
    <font>
      <sz val="13"/>
      <color indexed="8"/>
      <name val="Times New Roman"/>
      <family val="1"/>
    </font>
    <font>
      <i/>
      <sz val="13"/>
      <color indexed="8"/>
      <name val="Times New Roman"/>
      <family val="1"/>
    </font>
    <font>
      <sz val="12"/>
      <color indexed="8"/>
      <name val="Times New Roman"/>
      <family val="1"/>
    </font>
    <font>
      <sz val="11"/>
      <color indexed="8"/>
      <name val="Times New Roman"/>
      <family val="1"/>
    </font>
    <font>
      <b/>
      <sz val="11"/>
      <color indexed="10"/>
      <name val="Times New Roman"/>
      <family val="1"/>
    </font>
    <font>
      <sz val="11"/>
      <color indexed="10"/>
      <name val="Times New Roman"/>
      <family val="1"/>
    </font>
    <font>
      <sz val="10"/>
      <color indexed="10"/>
      <name val="Arial"/>
      <family val="2"/>
    </font>
    <font>
      <b/>
      <sz val="12"/>
      <color indexed="8"/>
      <name val="Times New Roman"/>
      <family val="1"/>
    </font>
    <font>
      <sz val="14"/>
      <color indexed="8"/>
      <name val="Times New Roman"/>
      <family val="1"/>
    </font>
    <font>
      <b/>
      <sz val="14"/>
      <color indexed="8"/>
      <name val="Times New Roman"/>
      <family val="1"/>
    </font>
    <font>
      <i/>
      <sz val="14"/>
      <color indexed="8"/>
      <name val="Times New Roman"/>
      <family val="1"/>
    </font>
    <font>
      <i/>
      <sz val="10"/>
      <color indexed="8"/>
      <name val="Times New Roman"/>
      <family val="1"/>
    </font>
    <font>
      <sz val="10"/>
      <color indexed="10"/>
      <name val="Times New Roman"/>
      <family val="1"/>
    </font>
    <font>
      <sz val="8"/>
      <color indexed="12"/>
      <name val="Times New Roman"/>
      <family val="1"/>
    </font>
    <font>
      <b/>
      <i/>
      <sz val="10"/>
      <color indexed="12"/>
      <name val="Times New Roman"/>
      <family val="1"/>
    </font>
    <font>
      <b/>
      <i/>
      <sz val="9"/>
      <color indexed="12"/>
      <name val="Times New Roman"/>
      <family val="1"/>
    </font>
    <font>
      <sz val="11"/>
      <color indexed="12"/>
      <name val="Times New Roman"/>
      <family val="1"/>
    </font>
    <font>
      <i/>
      <sz val="11"/>
      <color indexed="8"/>
      <name val="Times New Roman"/>
      <family val="1"/>
    </font>
    <font>
      <i/>
      <sz val="14"/>
      <color indexed="8"/>
      <name val="Arial"/>
      <family val="2"/>
    </font>
    <font>
      <b/>
      <sz val="14"/>
      <color indexed="8"/>
      <name val="Arial"/>
      <family val="2"/>
    </font>
    <font>
      <b/>
      <sz val="11"/>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Times New Roman"/>
      <family val="1"/>
    </font>
    <font>
      <b/>
      <sz val="14"/>
      <color rgb="FF0000FF"/>
      <name val="Times New Roman"/>
      <family val="1"/>
    </font>
    <font>
      <sz val="13"/>
      <color rgb="FF0000FF"/>
      <name val="Times New Roman"/>
      <family val="1"/>
    </font>
    <font>
      <b/>
      <sz val="13"/>
      <color rgb="FF0000FF"/>
      <name val="Times New Roman"/>
      <family val="1"/>
    </font>
    <font>
      <b/>
      <i/>
      <sz val="8"/>
      <color rgb="FF0000FF"/>
      <name val="Times New Roman"/>
      <family val="1"/>
    </font>
    <font>
      <b/>
      <sz val="10"/>
      <color rgb="FF0000FF"/>
      <name val="Times New Roman"/>
      <family val="1"/>
    </font>
    <font>
      <i/>
      <sz val="10"/>
      <color rgb="FF0000FF"/>
      <name val="Times New Roman"/>
      <family val="1"/>
    </font>
    <font>
      <b/>
      <sz val="10"/>
      <color rgb="FF000000"/>
      <name val="Arial"/>
      <family val="2"/>
    </font>
    <font>
      <sz val="10"/>
      <color rgb="FF000000"/>
      <name val="Times New Roman"/>
      <family val="1"/>
    </font>
    <font>
      <i/>
      <sz val="10"/>
      <color rgb="FF000000"/>
      <name val="Arial"/>
      <family val="2"/>
    </font>
    <font>
      <b/>
      <sz val="10"/>
      <color rgb="FF000000"/>
      <name val="Times New Roman"/>
      <family val="1"/>
    </font>
    <font>
      <b/>
      <i/>
      <sz val="10"/>
      <color rgb="FF000000"/>
      <name val="Arial"/>
      <family val="2"/>
    </font>
    <font>
      <b/>
      <i/>
      <sz val="10"/>
      <color rgb="FF000000"/>
      <name val="Times New Roman"/>
      <family val="1"/>
    </font>
    <font>
      <sz val="9"/>
      <color rgb="FF0000FF"/>
      <name val="Times New Roman"/>
      <family val="1"/>
    </font>
    <font>
      <b/>
      <sz val="12"/>
      <color rgb="FF0000FF"/>
      <name val="Times New Roman"/>
      <family val="1"/>
    </font>
    <font>
      <b/>
      <sz val="9"/>
      <color rgb="FF0000FF"/>
      <name val="Times New Roman"/>
      <family val="1"/>
    </font>
    <font>
      <b/>
      <u val="single"/>
      <sz val="9"/>
      <color rgb="FF0000FF"/>
      <name val="Times New Roman"/>
      <family val="1"/>
    </font>
    <font>
      <b/>
      <sz val="8"/>
      <color rgb="FF0000FF"/>
      <name val="Times New Roman"/>
      <family val="1"/>
    </font>
    <font>
      <b/>
      <sz val="13"/>
      <color rgb="FF000000"/>
      <name val="Times New Roman"/>
      <family val="1"/>
    </font>
    <font>
      <b/>
      <sz val="11"/>
      <color rgb="FF000000"/>
      <name val="Times New Roman"/>
      <family val="1"/>
    </font>
    <font>
      <sz val="13"/>
      <color rgb="FF000000"/>
      <name val="Times New Roman"/>
      <family val="1"/>
    </font>
    <font>
      <i/>
      <sz val="13"/>
      <color rgb="FF000000"/>
      <name val="Times New Roman"/>
      <family val="1"/>
    </font>
    <font>
      <i/>
      <sz val="12"/>
      <color rgb="FF000000"/>
      <name val="Times New Roman"/>
      <family val="1"/>
    </font>
    <font>
      <sz val="12"/>
      <color rgb="FF000000"/>
      <name val="Times New Roman"/>
      <family val="1"/>
    </font>
    <font>
      <sz val="11"/>
      <color rgb="FF000000"/>
      <name val="Times New Roman"/>
      <family val="1"/>
    </font>
    <font>
      <b/>
      <sz val="11"/>
      <color rgb="FFFF0000"/>
      <name val="Times New Roman"/>
      <family val="1"/>
    </font>
    <font>
      <sz val="11"/>
      <color rgb="FFFF0000"/>
      <name val="Times New Roman"/>
      <family val="1"/>
    </font>
    <font>
      <sz val="10"/>
      <color rgb="FFFF0000"/>
      <name val="Arial"/>
      <family val="2"/>
    </font>
    <font>
      <b/>
      <sz val="12"/>
      <color rgb="FF000000"/>
      <name val="Times New Roman"/>
      <family val="1"/>
    </font>
    <font>
      <b/>
      <i/>
      <sz val="12"/>
      <color rgb="FF000000"/>
      <name val="Times New Roman"/>
      <family val="1"/>
    </font>
    <font>
      <sz val="14"/>
      <color rgb="FF000000"/>
      <name val="Times New Roman"/>
      <family val="1"/>
    </font>
    <font>
      <b/>
      <sz val="14"/>
      <color rgb="FF000000"/>
      <name val="Times New Roman"/>
      <family val="1"/>
    </font>
    <font>
      <i/>
      <sz val="14"/>
      <color rgb="FF000000"/>
      <name val="Times New Roman"/>
      <family val="1"/>
    </font>
    <font>
      <i/>
      <sz val="10"/>
      <color rgb="FF000000"/>
      <name val="Times New Roman"/>
      <family val="1"/>
    </font>
    <font>
      <sz val="10"/>
      <color rgb="FFFF0000"/>
      <name val="Times New Roman"/>
      <family val="1"/>
    </font>
    <font>
      <sz val="8"/>
      <color rgb="FF0000FF"/>
      <name val="Times New Roman"/>
      <family val="1"/>
    </font>
    <font>
      <b/>
      <i/>
      <sz val="10"/>
      <color rgb="FF0000FF"/>
      <name val="Times New Roman"/>
      <family val="1"/>
    </font>
    <font>
      <b/>
      <i/>
      <sz val="9"/>
      <color rgb="FF0000FF"/>
      <name val="Times New Roman"/>
      <family val="1"/>
    </font>
    <font>
      <sz val="11"/>
      <color rgb="FF0000FF"/>
      <name val="Times New Roman"/>
      <family val="1"/>
    </font>
    <font>
      <i/>
      <sz val="11"/>
      <color rgb="FF000000"/>
      <name val="Times New Roman"/>
      <family val="1"/>
    </font>
    <font>
      <b/>
      <sz val="14"/>
      <color rgb="FF000000"/>
      <name val="Arial"/>
      <family val="2"/>
    </font>
    <font>
      <i/>
      <sz val="14"/>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5DFEC"/>
        <bgColor indexed="64"/>
      </patternFill>
    </fill>
    <fill>
      <patternFill patternType="solid">
        <fgColor rgb="FFDBE5F1"/>
        <bgColor indexed="64"/>
      </patternFill>
    </fill>
    <fill>
      <patternFill patternType="solid">
        <fgColor rgb="FFFFFFFF"/>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color indexed="63"/>
      </bottom>
    </border>
    <border>
      <left style="thin">
        <color rgb="FF000000"/>
      </left>
      <right style="thin">
        <color rgb="FF000000"/>
      </right>
      <top style="hair">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color indexed="63"/>
      </top>
      <bottom style="hair">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style="hair">
        <color rgb="FF000000"/>
      </top>
      <bottom style="hair">
        <color rgb="FF000000"/>
      </bottom>
    </border>
    <border>
      <left style="thin">
        <color rgb="FF000000"/>
      </left>
      <right style="thin">
        <color rgb="FF000000"/>
      </right>
      <top style="hair">
        <color rgb="FF000000"/>
      </top>
      <bottom style="thin"/>
    </border>
    <border>
      <left style="thin">
        <color rgb="FF000000"/>
      </left>
      <right>
        <color indexed="63"/>
      </right>
      <top style="hair">
        <color rgb="FF000000"/>
      </top>
      <bottom style="thin"/>
    </border>
    <border>
      <left>
        <color indexed="63"/>
      </left>
      <right>
        <color indexed="63"/>
      </right>
      <top>
        <color indexed="63"/>
      </top>
      <bottom style="medium">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color indexed="63"/>
      </left>
      <right>
        <color indexed="63"/>
      </right>
      <top>
        <color indexed="63"/>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hair">
        <color rgb="FF000000"/>
      </bottom>
    </border>
    <border>
      <left>
        <color indexed="63"/>
      </left>
      <right style="thin">
        <color rgb="FF000000"/>
      </right>
      <top style="thin">
        <color rgb="FF000000"/>
      </top>
      <bottom style="hair">
        <color rgb="FF000000"/>
      </bottom>
    </border>
    <border>
      <left style="thin">
        <color rgb="FF000000"/>
      </left>
      <right>
        <color indexed="63"/>
      </right>
      <top>
        <color indexed="63"/>
      </top>
      <bottom style="thin">
        <color rgb="FF000000"/>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color indexed="63"/>
      </right>
      <top style="hair">
        <color rgb="FF000000"/>
      </top>
      <bottom style="hair">
        <color rgb="FF000000"/>
      </bottom>
    </border>
    <border>
      <left>
        <color indexed="63"/>
      </left>
      <right style="thin">
        <color rgb="FF000000"/>
      </right>
      <top style="hair">
        <color rgb="FF000000"/>
      </top>
      <bottom style="hair">
        <color rgb="FF000000"/>
      </bottom>
    </border>
    <border>
      <left>
        <color indexed="63"/>
      </left>
      <right>
        <color indexed="63"/>
      </right>
      <top style="thin">
        <color rgb="FF000000"/>
      </top>
      <bottom style="hair">
        <color rgb="FF000000"/>
      </bottom>
    </border>
    <border>
      <left style="thin">
        <color rgb="FF000000"/>
      </left>
      <right style="medium">
        <color rgb="FF000000"/>
      </right>
      <top style="medium">
        <color rgb="FF000000"/>
      </top>
      <bottom>
        <color indexed="63"/>
      </bottom>
    </border>
    <border>
      <left style="thin">
        <color rgb="FF000000"/>
      </left>
      <right style="medium">
        <color rgb="FF000000"/>
      </right>
      <top>
        <color indexed="63"/>
      </top>
      <bottom>
        <color indexed="63"/>
      </bottom>
    </border>
    <border>
      <left style="thin">
        <color rgb="FF000000"/>
      </left>
      <right style="medium">
        <color rgb="FF000000"/>
      </right>
      <top>
        <color indexed="63"/>
      </top>
      <bottom style="thin">
        <color rgb="FF000000"/>
      </bottom>
    </border>
    <border>
      <left style="thin">
        <color rgb="FF000000"/>
      </left>
      <right>
        <color indexed="63"/>
      </right>
      <top style="medium">
        <color rgb="FF000000"/>
      </top>
      <bottom style="thin">
        <color rgb="FF000000"/>
      </bottom>
    </border>
    <border>
      <left>
        <color indexed="63"/>
      </left>
      <right>
        <color indexed="63"/>
      </right>
      <top style="medium">
        <color rgb="FF000000"/>
      </top>
      <bottom style="thin">
        <color rgb="FF000000"/>
      </bottom>
    </border>
    <border>
      <left>
        <color indexed="63"/>
      </left>
      <right style="thin">
        <color rgb="FF000000"/>
      </right>
      <top style="medium">
        <color rgb="FF000000"/>
      </top>
      <bottom style="thin">
        <color rgb="FF000000"/>
      </bottom>
    </border>
    <border>
      <left style="thin">
        <color rgb="FF000000"/>
      </left>
      <right style="thin">
        <color rgb="FF000000"/>
      </right>
      <top style="medium">
        <color rgb="FF000000"/>
      </top>
      <bottom>
        <color indexed="63"/>
      </bottom>
    </border>
    <border>
      <left style="medium">
        <color rgb="FF000000"/>
      </left>
      <right style="thin">
        <color rgb="FF000000"/>
      </right>
      <top style="medium">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490">
    <xf numFmtId="0" fontId="0" fillId="0" borderId="0" xfId="0" applyFont="1" applyAlignment="1">
      <alignment/>
    </xf>
    <xf numFmtId="0" fontId="104" fillId="0" borderId="0" xfId="0" applyFont="1" applyAlignment="1">
      <alignment vertical="center"/>
    </xf>
    <xf numFmtId="172" fontId="104" fillId="0" borderId="0" xfId="0" applyNumberFormat="1" applyFont="1" applyAlignment="1">
      <alignment vertical="center"/>
    </xf>
    <xf numFmtId="0" fontId="105" fillId="0" borderId="0" xfId="0" applyFont="1" applyAlignment="1">
      <alignment horizontal="center" vertical="center"/>
    </xf>
    <xf numFmtId="0" fontId="106" fillId="0" borderId="0" xfId="0" applyFont="1" applyAlignment="1">
      <alignment vertical="center"/>
    </xf>
    <xf numFmtId="0" fontId="107" fillId="0" borderId="0" xfId="0" applyFont="1" applyAlignment="1">
      <alignment horizontal="center" vertical="center"/>
    </xf>
    <xf numFmtId="172" fontId="107" fillId="0" borderId="0" xfId="0" applyNumberFormat="1" applyFont="1" applyAlignment="1">
      <alignment horizontal="center" vertical="center"/>
    </xf>
    <xf numFmtId="0" fontId="108" fillId="0" borderId="0" xfId="0" applyFont="1" applyAlignment="1">
      <alignment horizontal="center" vertical="center"/>
    </xf>
    <xf numFmtId="0" fontId="109" fillId="0" borderId="10" xfId="0" applyFont="1" applyBorder="1" applyAlignment="1">
      <alignment horizontal="center" vertical="center" wrapText="1"/>
    </xf>
    <xf numFmtId="172" fontId="109" fillId="0" borderId="10" xfId="0" applyNumberFormat="1" applyFont="1" applyBorder="1" applyAlignment="1">
      <alignment horizontal="center" vertical="center" wrapText="1"/>
    </xf>
    <xf numFmtId="0" fontId="109" fillId="0" borderId="11" xfId="0" applyFont="1" applyBorder="1" applyAlignment="1">
      <alignment horizontal="center" vertical="center"/>
    </xf>
    <xf numFmtId="0" fontId="109" fillId="0" borderId="11" xfId="0" applyFont="1" applyBorder="1" applyAlignment="1">
      <alignment vertical="center"/>
    </xf>
    <xf numFmtId="3" fontId="109" fillId="0" borderId="11" xfId="0" applyNumberFormat="1" applyFont="1" applyBorder="1" applyAlignment="1">
      <alignment vertical="center"/>
    </xf>
    <xf numFmtId="172" fontId="109" fillId="0" borderId="11" xfId="0" applyNumberFormat="1" applyFont="1" applyBorder="1" applyAlignment="1">
      <alignment vertical="center"/>
    </xf>
    <xf numFmtId="4" fontId="109" fillId="0" borderId="11" xfId="0" applyNumberFormat="1" applyFont="1" applyBorder="1" applyAlignment="1">
      <alignment vertical="center"/>
    </xf>
    <xf numFmtId="4" fontId="104" fillId="0" borderId="0" xfId="0" applyNumberFormat="1" applyFont="1" applyAlignment="1">
      <alignment vertical="center"/>
    </xf>
    <xf numFmtId="0" fontId="104" fillId="0" borderId="11" xfId="0" applyFont="1" applyBorder="1" applyAlignment="1">
      <alignment horizontal="center" vertical="center"/>
    </xf>
    <xf numFmtId="0" fontId="104" fillId="0" borderId="11" xfId="0" applyFont="1" applyBorder="1" applyAlignment="1">
      <alignment vertical="center"/>
    </xf>
    <xf numFmtId="3" fontId="104" fillId="0" borderId="11" xfId="0" applyNumberFormat="1" applyFont="1" applyBorder="1" applyAlignment="1">
      <alignment vertical="center"/>
    </xf>
    <xf numFmtId="172" fontId="104" fillId="0" borderId="11" xfId="0" applyNumberFormat="1" applyFont="1" applyBorder="1" applyAlignment="1">
      <alignment vertical="center"/>
    </xf>
    <xf numFmtId="4" fontId="104" fillId="0" borderId="11" xfId="0" applyNumberFormat="1" applyFont="1" applyBorder="1" applyAlignment="1">
      <alignment vertical="center"/>
    </xf>
    <xf numFmtId="0" fontId="110" fillId="0" borderId="11" xfId="0" applyFont="1" applyBorder="1" applyAlignment="1">
      <alignment horizontal="center" vertical="center"/>
    </xf>
    <xf numFmtId="0" fontId="110" fillId="0" borderId="11" xfId="0" applyFont="1" applyBorder="1" applyAlignment="1">
      <alignment vertical="center"/>
    </xf>
    <xf numFmtId="3" fontId="110" fillId="0" borderId="11" xfId="0" applyNumberFormat="1" applyFont="1" applyBorder="1" applyAlignment="1">
      <alignment vertical="center"/>
    </xf>
    <xf numFmtId="172" fontId="110" fillId="0" borderId="11" xfId="0" applyNumberFormat="1" applyFont="1" applyBorder="1" applyAlignment="1">
      <alignment vertical="center"/>
    </xf>
    <xf numFmtId="4" fontId="110" fillId="0" borderId="11" xfId="0" applyNumberFormat="1" applyFont="1" applyBorder="1" applyAlignment="1">
      <alignment vertical="center"/>
    </xf>
    <xf numFmtId="43" fontId="104" fillId="0" borderId="0" xfId="0" applyNumberFormat="1" applyFont="1" applyAlignment="1">
      <alignment vertical="center"/>
    </xf>
    <xf numFmtId="0" fontId="110" fillId="0" borderId="11" xfId="0" applyFont="1" applyBorder="1" applyAlignment="1">
      <alignment horizontal="center" vertical="center" wrapText="1"/>
    </xf>
    <xf numFmtId="43" fontId="109" fillId="0" borderId="0" xfId="0" applyNumberFormat="1" applyFont="1" applyAlignment="1">
      <alignment vertical="center"/>
    </xf>
    <xf numFmtId="0" fontId="109" fillId="0" borderId="0" xfId="0" applyFont="1" applyAlignment="1">
      <alignment vertical="center"/>
    </xf>
    <xf numFmtId="0" fontId="104" fillId="0" borderId="12" xfId="0" applyFont="1" applyBorder="1" applyAlignment="1">
      <alignment horizontal="center" vertical="center" wrapText="1"/>
    </xf>
    <xf numFmtId="0" fontId="104" fillId="0" borderId="12" xfId="0" applyFont="1" applyBorder="1" applyAlignment="1">
      <alignment horizontal="left" vertical="center" wrapText="1"/>
    </xf>
    <xf numFmtId="3" fontId="104" fillId="0" borderId="12" xfId="0" applyNumberFormat="1" applyFont="1" applyBorder="1" applyAlignment="1">
      <alignment vertical="center"/>
    </xf>
    <xf numFmtId="172" fontId="104" fillId="0" borderId="12" xfId="0" applyNumberFormat="1" applyFont="1" applyBorder="1" applyAlignment="1">
      <alignment vertical="center"/>
    </xf>
    <xf numFmtId="4" fontId="104" fillId="0" borderId="12" xfId="0" applyNumberFormat="1" applyFont="1" applyBorder="1" applyAlignment="1">
      <alignment vertical="center"/>
    </xf>
    <xf numFmtId="0" fontId="104" fillId="0" borderId="13" xfId="0" applyFont="1" applyBorder="1" applyAlignment="1">
      <alignment vertical="center"/>
    </xf>
    <xf numFmtId="172" fontId="104" fillId="0" borderId="13" xfId="0" applyNumberFormat="1" applyFont="1" applyBorder="1" applyAlignment="1">
      <alignment vertical="center"/>
    </xf>
    <xf numFmtId="0" fontId="109" fillId="0" borderId="14" xfId="0" applyFont="1" applyBorder="1" applyAlignment="1">
      <alignment horizontal="center" vertical="center"/>
    </xf>
    <xf numFmtId="0" fontId="109" fillId="0" borderId="14" xfId="0" applyFont="1" applyBorder="1" applyAlignment="1">
      <alignment vertical="center"/>
    </xf>
    <xf numFmtId="4" fontId="109" fillId="0" borderId="14" xfId="0" applyNumberFormat="1" applyFont="1" applyBorder="1" applyAlignment="1">
      <alignment vertical="center"/>
    </xf>
    <xf numFmtId="172" fontId="109" fillId="0" borderId="14" xfId="0" applyNumberFormat="1" applyFont="1" applyBorder="1" applyAlignment="1">
      <alignment vertical="center"/>
    </xf>
    <xf numFmtId="173" fontId="104" fillId="0" borderId="0" xfId="0" applyNumberFormat="1" applyFont="1" applyAlignment="1">
      <alignment vertical="center"/>
    </xf>
    <xf numFmtId="0" fontId="110" fillId="0" borderId="11" xfId="0" applyFont="1" applyBorder="1" applyAlignment="1">
      <alignment horizontal="left" vertical="center" wrapText="1"/>
    </xf>
    <xf numFmtId="0" fontId="104" fillId="0" borderId="11" xfId="0" applyFont="1" applyBorder="1" applyAlignment="1">
      <alignment horizontal="center" vertical="center" wrapText="1"/>
    </xf>
    <xf numFmtId="0" fontId="104" fillId="0" borderId="11" xfId="0" applyFont="1" applyBorder="1" applyAlignment="1">
      <alignment horizontal="left" vertical="center" wrapText="1"/>
    </xf>
    <xf numFmtId="3" fontId="104" fillId="0" borderId="0" xfId="0" applyNumberFormat="1" applyFont="1" applyAlignment="1">
      <alignment vertical="center"/>
    </xf>
    <xf numFmtId="0" fontId="104" fillId="0" borderId="12" xfId="0" applyFont="1" applyBorder="1" applyAlignment="1">
      <alignment horizontal="center" vertical="center"/>
    </xf>
    <xf numFmtId="0" fontId="104" fillId="0" borderId="12" xfId="0" applyFont="1" applyBorder="1" applyAlignment="1">
      <alignment vertical="center"/>
    </xf>
    <xf numFmtId="0" fontId="109" fillId="0" borderId="13" xfId="0" applyFont="1" applyBorder="1" applyAlignment="1">
      <alignment horizontal="center" vertical="center"/>
    </xf>
    <xf numFmtId="0" fontId="109" fillId="0" borderId="13" xfId="0" applyFont="1" applyBorder="1" applyAlignment="1">
      <alignment vertical="center"/>
    </xf>
    <xf numFmtId="3" fontId="109" fillId="0" borderId="13" xfId="0" applyNumberFormat="1" applyFont="1" applyBorder="1" applyAlignment="1">
      <alignment vertical="center"/>
    </xf>
    <xf numFmtId="172" fontId="109" fillId="0" borderId="13" xfId="0" applyNumberFormat="1" applyFont="1" applyBorder="1" applyAlignment="1">
      <alignment vertical="center"/>
    </xf>
    <xf numFmtId="4" fontId="109" fillId="0" borderId="13" xfId="0" applyNumberFormat="1" applyFont="1" applyBorder="1" applyAlignment="1">
      <alignment vertical="center"/>
    </xf>
    <xf numFmtId="172" fontId="109" fillId="0" borderId="0" xfId="0" applyNumberFormat="1" applyFont="1" applyAlignment="1">
      <alignment vertical="center"/>
    </xf>
    <xf numFmtId="0" fontId="111" fillId="0" borderId="0" xfId="0" applyFont="1" applyAlignment="1">
      <alignment/>
    </xf>
    <xf numFmtId="0" fontId="112" fillId="0" borderId="0" xfId="0" applyFont="1" applyAlignment="1">
      <alignment/>
    </xf>
    <xf numFmtId="174" fontId="112" fillId="0" borderId="0" xfId="0" applyNumberFormat="1" applyFont="1" applyAlignment="1">
      <alignment/>
    </xf>
    <xf numFmtId="174" fontId="111" fillId="0" borderId="0" xfId="0" applyNumberFormat="1" applyFont="1" applyAlignment="1">
      <alignment/>
    </xf>
    <xf numFmtId="0" fontId="111" fillId="0" borderId="0" xfId="0" applyFont="1" applyAlignment="1">
      <alignment horizontal="center"/>
    </xf>
    <xf numFmtId="0" fontId="113" fillId="0" borderId="0" xfId="0" applyFont="1" applyAlignment="1">
      <alignment horizontal="center" vertical="center"/>
    </xf>
    <xf numFmtId="0" fontId="113" fillId="0" borderId="0" xfId="0" applyFont="1" applyAlignment="1">
      <alignment horizontal="right" vertical="center"/>
    </xf>
    <xf numFmtId="174" fontId="111" fillId="33" borderId="10" xfId="0" applyNumberFormat="1" applyFont="1" applyFill="1" applyBorder="1" applyAlignment="1">
      <alignment horizontal="center" vertical="center" wrapText="1"/>
    </xf>
    <xf numFmtId="0" fontId="111" fillId="33" borderId="10" xfId="0" applyFont="1" applyFill="1" applyBorder="1" applyAlignment="1">
      <alignment horizontal="center" vertical="center" wrapText="1"/>
    </xf>
    <xf numFmtId="0" fontId="111" fillId="34" borderId="10" xfId="0" applyFont="1" applyFill="1" applyBorder="1" applyAlignment="1">
      <alignment horizontal="center" vertical="center" wrapText="1"/>
    </xf>
    <xf numFmtId="174" fontId="111" fillId="34" borderId="10" xfId="0" applyNumberFormat="1" applyFont="1" applyFill="1" applyBorder="1" applyAlignment="1">
      <alignment horizontal="center" vertical="center" wrapText="1"/>
    </xf>
    <xf numFmtId="0" fontId="114" fillId="0" borderId="0" xfId="0" applyFont="1" applyAlignment="1">
      <alignment/>
    </xf>
    <xf numFmtId="0" fontId="111" fillId="0" borderId="15" xfId="0" applyFont="1" applyBorder="1" applyAlignment="1">
      <alignment horizontal="center" vertical="center" wrapText="1"/>
    </xf>
    <xf numFmtId="174" fontId="111" fillId="0" borderId="15" xfId="0" applyNumberFormat="1" applyFont="1" applyBorder="1" applyAlignment="1">
      <alignment horizontal="center" vertical="center" wrapText="1"/>
    </xf>
    <xf numFmtId="0" fontId="111" fillId="0" borderId="11" xfId="0" applyFont="1" applyBorder="1" applyAlignment="1">
      <alignment horizontal="center" vertical="center" wrapText="1"/>
    </xf>
    <xf numFmtId="0" fontId="111" fillId="0" borderId="11" xfId="0" applyFont="1" applyBorder="1" applyAlignment="1">
      <alignment vertical="center" wrapText="1"/>
    </xf>
    <xf numFmtId="174" fontId="111"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174" fontId="0" fillId="0" borderId="11" xfId="0" applyNumberFormat="1" applyFont="1" applyBorder="1" applyAlignment="1">
      <alignment horizontal="center" vertical="center" wrapText="1"/>
    </xf>
    <xf numFmtId="0" fontId="113" fillId="0" borderId="11" xfId="0" applyFont="1" applyBorder="1" applyAlignment="1">
      <alignment vertical="center" wrapText="1"/>
    </xf>
    <xf numFmtId="0" fontId="115" fillId="0" borderId="11" xfId="0" applyFont="1" applyBorder="1" applyAlignment="1">
      <alignment horizontal="center" vertical="center" wrapText="1"/>
    </xf>
    <xf numFmtId="0" fontId="115" fillId="0" borderId="11" xfId="0" applyFont="1" applyBorder="1" applyAlignment="1">
      <alignment vertical="center" wrapText="1"/>
    </xf>
    <xf numFmtId="174" fontId="115" fillId="0" borderId="11" xfId="0" applyNumberFormat="1" applyFont="1" applyBorder="1" applyAlignment="1">
      <alignment horizontal="center" vertical="center" wrapText="1"/>
    </xf>
    <xf numFmtId="0" fontId="116" fillId="0" borderId="0" xfId="0" applyFont="1" applyAlignment="1">
      <alignment/>
    </xf>
    <xf numFmtId="0" fontId="113" fillId="0" borderId="11" xfId="0" applyFont="1" applyBorder="1" applyAlignment="1">
      <alignment horizontal="center" vertical="center" wrapText="1"/>
    </xf>
    <xf numFmtId="0" fontId="111" fillId="0" borderId="13" xfId="0" applyFont="1" applyBorder="1" applyAlignment="1">
      <alignment horizontal="center" vertical="center" wrapText="1"/>
    </xf>
    <xf numFmtId="0" fontId="111" fillId="0" borderId="13" xfId="0" applyFont="1" applyBorder="1" applyAlignment="1">
      <alignment vertical="center" wrapText="1"/>
    </xf>
    <xf numFmtId="174" fontId="111" fillId="0" borderId="13" xfId="0" applyNumberFormat="1" applyFont="1" applyBorder="1" applyAlignment="1">
      <alignment horizontal="center" vertical="center" wrapText="1"/>
    </xf>
    <xf numFmtId="0" fontId="113" fillId="0" borderId="0" xfId="0" applyFont="1" applyAlignment="1">
      <alignment horizontal="center"/>
    </xf>
    <xf numFmtId="174" fontId="113" fillId="0" borderId="0" xfId="0" applyNumberFormat="1" applyFont="1" applyAlignment="1">
      <alignment/>
    </xf>
    <xf numFmtId="0" fontId="113" fillId="0" borderId="0" xfId="0" applyFont="1" applyAlignment="1">
      <alignment vertical="center"/>
    </xf>
    <xf numFmtId="0" fontId="117" fillId="0" borderId="0" xfId="0" applyFont="1" applyAlignment="1">
      <alignment/>
    </xf>
    <xf numFmtId="0" fontId="118" fillId="0" borderId="0" xfId="0" applyFont="1" applyAlignment="1">
      <alignment horizontal="left"/>
    </xf>
    <xf numFmtId="172" fontId="117" fillId="0" borderId="0" xfId="0" applyNumberFormat="1" applyFont="1" applyAlignment="1">
      <alignment/>
    </xf>
    <xf numFmtId="0" fontId="105" fillId="0" borderId="0" xfId="0" applyFont="1" applyAlignment="1">
      <alignment horizontal="center"/>
    </xf>
    <xf numFmtId="0" fontId="105" fillId="0" borderId="0" xfId="0" applyFont="1" applyAlignment="1">
      <alignment/>
    </xf>
    <xf numFmtId="172" fontId="105" fillId="0" borderId="0" xfId="0" applyNumberFormat="1" applyFont="1" applyAlignment="1">
      <alignment horizontal="center"/>
    </xf>
    <xf numFmtId="0" fontId="117" fillId="0" borderId="0" xfId="0" applyFont="1" applyAlignment="1">
      <alignment horizontal="center"/>
    </xf>
    <xf numFmtId="4" fontId="117" fillId="0" borderId="0" xfId="0" applyNumberFormat="1" applyFont="1" applyAlignment="1">
      <alignment/>
    </xf>
    <xf numFmtId="4" fontId="119" fillId="0" borderId="16" xfId="0" applyNumberFormat="1" applyFont="1" applyBorder="1" applyAlignment="1">
      <alignment horizontal="center" vertical="center" wrapText="1"/>
    </xf>
    <xf numFmtId="4" fontId="119" fillId="0" borderId="10" xfId="0" applyNumberFormat="1" applyFont="1" applyBorder="1" applyAlignment="1">
      <alignment horizontal="center" vertical="center"/>
    </xf>
    <xf numFmtId="172" fontId="119" fillId="0" borderId="10" xfId="0" applyNumberFormat="1" applyFont="1" applyBorder="1" applyAlignment="1">
      <alignment horizontal="center" vertical="center"/>
    </xf>
    <xf numFmtId="0" fontId="119" fillId="0" borderId="14" xfId="0" applyFont="1" applyBorder="1" applyAlignment="1">
      <alignment horizontal="center" vertical="center"/>
    </xf>
    <xf numFmtId="4" fontId="119" fillId="0" borderId="14" xfId="0" applyNumberFormat="1" applyFont="1" applyBorder="1" applyAlignment="1">
      <alignment vertical="center"/>
    </xf>
    <xf numFmtId="3" fontId="119" fillId="0" borderId="14" xfId="0" applyNumberFormat="1" applyFont="1" applyBorder="1" applyAlignment="1">
      <alignment vertical="center"/>
    </xf>
    <xf numFmtId="172" fontId="119" fillId="0" borderId="14" xfId="0" applyNumberFormat="1" applyFont="1" applyBorder="1" applyAlignment="1">
      <alignment vertical="center"/>
    </xf>
    <xf numFmtId="4" fontId="119" fillId="0" borderId="11" xfId="0" applyNumberFormat="1" applyFont="1" applyBorder="1" applyAlignment="1">
      <alignment vertical="center"/>
    </xf>
    <xf numFmtId="0" fontId="119" fillId="0" borderId="11" xfId="0" applyFont="1" applyBorder="1" applyAlignment="1">
      <alignment horizontal="center" vertical="center"/>
    </xf>
    <xf numFmtId="3" fontId="119" fillId="0" borderId="11" xfId="0" applyNumberFormat="1" applyFont="1" applyBorder="1" applyAlignment="1">
      <alignment vertical="center"/>
    </xf>
    <xf numFmtId="172" fontId="119" fillId="0" borderId="11" xfId="0" applyNumberFormat="1" applyFont="1" applyBorder="1" applyAlignment="1">
      <alignment vertical="center"/>
    </xf>
    <xf numFmtId="0" fontId="117" fillId="0" borderId="11" xfId="0" applyFont="1" applyBorder="1" applyAlignment="1">
      <alignment horizontal="center" vertical="center"/>
    </xf>
    <xf numFmtId="4" fontId="117" fillId="0" borderId="11" xfId="0" applyNumberFormat="1" applyFont="1" applyBorder="1" applyAlignment="1">
      <alignment vertical="center"/>
    </xf>
    <xf numFmtId="3" fontId="117" fillId="0" borderId="11" xfId="0" applyNumberFormat="1" applyFont="1" applyBorder="1" applyAlignment="1">
      <alignment horizontal="right" vertical="center"/>
    </xf>
    <xf numFmtId="172" fontId="117" fillId="0" borderId="11" xfId="0" applyNumberFormat="1" applyFont="1" applyBorder="1" applyAlignment="1">
      <alignment horizontal="right" vertical="center"/>
    </xf>
    <xf numFmtId="4" fontId="120" fillId="0" borderId="11" xfId="0" applyNumberFormat="1" applyFont="1" applyBorder="1" applyAlignment="1">
      <alignment vertical="center"/>
    </xf>
    <xf numFmtId="3" fontId="119" fillId="0" borderId="11" xfId="0" applyNumberFormat="1" applyFont="1" applyBorder="1" applyAlignment="1">
      <alignment horizontal="right" vertical="center"/>
    </xf>
    <xf numFmtId="172" fontId="119" fillId="0" borderId="11" xfId="0" applyNumberFormat="1" applyFont="1" applyBorder="1" applyAlignment="1">
      <alignment horizontal="right" vertical="center"/>
    </xf>
    <xf numFmtId="0" fontId="119" fillId="0" borderId="0" xfId="0" applyFont="1" applyAlignment="1">
      <alignment/>
    </xf>
    <xf numFmtId="0" fontId="119" fillId="0" borderId="11" xfId="0" applyFont="1" applyBorder="1" applyAlignment="1">
      <alignment vertical="center"/>
    </xf>
    <xf numFmtId="0" fontId="119" fillId="0" borderId="11" xfId="0" applyFont="1" applyBorder="1" applyAlignment="1">
      <alignment horizontal="center" vertical="center" wrapText="1"/>
    </xf>
    <xf numFmtId="0" fontId="119" fillId="0" borderId="11" xfId="0" applyFont="1" applyBorder="1" applyAlignment="1">
      <alignment vertical="center" wrapText="1"/>
    </xf>
    <xf numFmtId="0" fontId="119" fillId="0" borderId="12" xfId="0" applyFont="1" applyBorder="1" applyAlignment="1">
      <alignment horizontal="center" vertical="center" wrapText="1"/>
    </xf>
    <xf numFmtId="0" fontId="119" fillId="0" borderId="12" xfId="0" applyFont="1" applyBorder="1" applyAlignment="1">
      <alignment vertical="center" wrapText="1"/>
    </xf>
    <xf numFmtId="3" fontId="119" fillId="0" borderId="12" xfId="0" applyNumberFormat="1" applyFont="1" applyBorder="1" applyAlignment="1">
      <alignment horizontal="right" vertical="center"/>
    </xf>
    <xf numFmtId="172" fontId="119" fillId="0" borderId="12" xfId="0" applyNumberFormat="1" applyFont="1" applyBorder="1" applyAlignment="1">
      <alignment horizontal="right" vertical="center"/>
    </xf>
    <xf numFmtId="4" fontId="119" fillId="0" borderId="12" xfId="0" applyNumberFormat="1" applyFont="1" applyBorder="1" applyAlignment="1">
      <alignment vertical="center"/>
    </xf>
    <xf numFmtId="0" fontId="117" fillId="0" borderId="13" xfId="0" applyFont="1" applyBorder="1" applyAlignment="1">
      <alignment horizontal="left" vertical="center"/>
    </xf>
    <xf numFmtId="0" fontId="117" fillId="0" borderId="13" xfId="0" applyFont="1" applyBorder="1" applyAlignment="1">
      <alignment vertical="center"/>
    </xf>
    <xf numFmtId="4" fontId="117" fillId="0" borderId="13" xfId="0" applyNumberFormat="1" applyFont="1" applyBorder="1" applyAlignment="1">
      <alignment vertical="center"/>
    </xf>
    <xf numFmtId="172" fontId="117" fillId="0" borderId="13" xfId="0" applyNumberFormat="1" applyFont="1" applyBorder="1" applyAlignment="1">
      <alignment vertical="center"/>
    </xf>
    <xf numFmtId="3" fontId="117" fillId="0" borderId="0" xfId="0" applyNumberFormat="1" applyFont="1" applyAlignment="1">
      <alignment/>
    </xf>
    <xf numFmtId="0" fontId="118" fillId="0" borderId="0" xfId="0" applyFont="1" applyAlignment="1">
      <alignment horizontal="center"/>
    </xf>
    <xf numFmtId="174" fontId="112" fillId="0" borderId="0" xfId="0" applyNumberFormat="1" applyFont="1" applyAlignment="1">
      <alignment vertical="center"/>
    </xf>
    <xf numFmtId="0" fontId="0" fillId="34" borderId="10" xfId="0" applyFont="1" applyFill="1" applyBorder="1" applyAlignment="1">
      <alignment horizontal="center" vertical="center" wrapText="1"/>
    </xf>
    <xf numFmtId="174" fontId="0" fillId="34" borderId="10" xfId="0" applyNumberFormat="1" applyFont="1" applyFill="1" applyBorder="1" applyAlignment="1">
      <alignment horizontal="center" vertical="center" wrapText="1"/>
    </xf>
    <xf numFmtId="0" fontId="111" fillId="0" borderId="15" xfId="0" applyFont="1" applyBorder="1" applyAlignment="1">
      <alignment vertical="center" wrapText="1"/>
    </xf>
    <xf numFmtId="174" fontId="114" fillId="0" borderId="0" xfId="0" applyNumberFormat="1" applyFont="1" applyAlignment="1">
      <alignment/>
    </xf>
    <xf numFmtId="174" fontId="3" fillId="0" borderId="0" xfId="0" applyNumberFormat="1" applyFont="1" applyAlignment="1">
      <alignment/>
    </xf>
    <xf numFmtId="174" fontId="113" fillId="0" borderId="11" xfId="0" applyNumberFormat="1" applyFont="1" applyBorder="1" applyAlignment="1">
      <alignment horizontal="center" vertical="center" wrapText="1"/>
    </xf>
    <xf numFmtId="0" fontId="4" fillId="0" borderId="0" xfId="0" applyFont="1" applyAlignment="1">
      <alignment/>
    </xf>
    <xf numFmtId="174" fontId="113" fillId="0" borderId="15" xfId="0" applyNumberFormat="1" applyFont="1" applyBorder="1" applyAlignment="1">
      <alignment vertical="center" wrapText="1"/>
    </xf>
    <xf numFmtId="0" fontId="111" fillId="0" borderId="12" xfId="0" applyFont="1" applyBorder="1" applyAlignment="1">
      <alignment horizontal="center" vertical="center" wrapText="1"/>
    </xf>
    <xf numFmtId="0" fontId="111" fillId="0" borderId="12" xfId="0" applyFont="1" applyBorder="1" applyAlignment="1">
      <alignment vertical="center" wrapText="1"/>
    </xf>
    <xf numFmtId="174" fontId="111" fillId="0" borderId="12"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111" fillId="0" borderId="10" xfId="0" applyFont="1" applyBorder="1" applyAlignment="1">
      <alignment horizontal="center" vertical="center" wrapText="1"/>
    </xf>
    <xf numFmtId="174" fontId="111" fillId="0" borderId="10" xfId="0" applyNumberFormat="1" applyFont="1" applyBorder="1" applyAlignment="1">
      <alignment horizontal="center" vertical="center" wrapText="1"/>
    </xf>
    <xf numFmtId="0" fontId="115" fillId="0" borderId="0" xfId="0" applyFont="1" applyAlignment="1">
      <alignment vertical="center"/>
    </xf>
    <xf numFmtId="0" fontId="2" fillId="0" borderId="0" xfId="0" applyFont="1" applyAlignment="1">
      <alignment horizontal="center"/>
    </xf>
    <xf numFmtId="172" fontId="121" fillId="0" borderId="0" xfId="0" applyNumberFormat="1" applyFont="1" applyAlignment="1">
      <alignment horizontal="center"/>
    </xf>
    <xf numFmtId="4" fontId="119" fillId="0" borderId="17" xfId="0" applyNumberFormat="1" applyFont="1" applyBorder="1" applyAlignment="1">
      <alignment horizontal="center" vertical="center"/>
    </xf>
    <xf numFmtId="172" fontId="119" fillId="0" borderId="17" xfId="0" applyNumberFormat="1" applyFont="1" applyBorder="1" applyAlignment="1">
      <alignment horizontal="center" vertical="center"/>
    </xf>
    <xf numFmtId="4" fontId="120" fillId="0" borderId="14" xfId="0" applyNumberFormat="1" applyFont="1" applyBorder="1" applyAlignment="1">
      <alignment vertical="center"/>
    </xf>
    <xf numFmtId="172" fontId="119" fillId="0" borderId="12" xfId="0" applyNumberFormat="1" applyFont="1" applyBorder="1" applyAlignment="1">
      <alignment vertical="center"/>
    </xf>
    <xf numFmtId="0" fontId="122" fillId="0" borderId="0" xfId="0" applyFont="1" applyAlignment="1">
      <alignment vertical="center"/>
    </xf>
    <xf numFmtId="0" fontId="122" fillId="0" borderId="0" xfId="0" applyFont="1" applyAlignment="1">
      <alignment/>
    </xf>
    <xf numFmtId="0" fontId="123" fillId="0" borderId="0" xfId="0" applyFont="1" applyAlignment="1">
      <alignment vertical="center"/>
    </xf>
    <xf numFmtId="0" fontId="122" fillId="35" borderId="0" xfId="0" applyFont="1" applyFill="1" applyBorder="1" applyAlignment="1">
      <alignment/>
    </xf>
    <xf numFmtId="0" fontId="124" fillId="0" borderId="0" xfId="0" applyFont="1" applyAlignment="1">
      <alignment/>
    </xf>
    <xf numFmtId="0" fontId="125" fillId="0" borderId="0" xfId="0" applyFont="1" applyAlignment="1">
      <alignment horizontal="center"/>
    </xf>
    <xf numFmtId="172" fontId="112" fillId="0" borderId="0" xfId="0" applyNumberFormat="1" applyFont="1" applyAlignment="1">
      <alignment/>
    </xf>
    <xf numFmtId="0" fontId="6" fillId="0" borderId="10" xfId="0" applyFont="1" applyBorder="1" applyAlignment="1">
      <alignment horizontal="center" vertical="center" wrapText="1"/>
    </xf>
    <xf numFmtId="0" fontId="126" fillId="0" borderId="10" xfId="0" applyFont="1" applyBorder="1" applyAlignment="1">
      <alignment horizontal="center"/>
    </xf>
    <xf numFmtId="172" fontId="126" fillId="0" borderId="0" xfId="0" applyNumberFormat="1" applyFont="1" applyAlignment="1">
      <alignment horizontal="center"/>
    </xf>
    <xf numFmtId="0" fontId="127" fillId="0" borderId="10" xfId="0" applyFont="1" applyBorder="1" applyAlignment="1">
      <alignment/>
    </xf>
    <xf numFmtId="172" fontId="127" fillId="0" borderId="0" xfId="0" applyNumberFormat="1" applyFont="1" applyAlignment="1">
      <alignment/>
    </xf>
    <xf numFmtId="172" fontId="2" fillId="0" borderId="14" xfId="0" applyNumberFormat="1" applyFont="1" applyBorder="1" applyAlignment="1">
      <alignment horizontal="center" vertical="center" wrapText="1"/>
    </xf>
    <xf numFmtId="0" fontId="127" fillId="0" borderId="0" xfId="0" applyFont="1" applyAlignment="1">
      <alignment/>
    </xf>
    <xf numFmtId="0" fontId="9" fillId="0" borderId="11" xfId="0" applyFont="1" applyBorder="1" applyAlignment="1">
      <alignment horizontal="center" vertical="center" wrapText="1"/>
    </xf>
    <xf numFmtId="175" fontId="127" fillId="0" borderId="11" xfId="0" applyNumberFormat="1" applyFont="1" applyBorder="1" applyAlignment="1">
      <alignment horizontal="center" vertical="center" wrapText="1"/>
    </xf>
    <xf numFmtId="0" fontId="127" fillId="0" borderId="11" xfId="0" applyFont="1" applyBorder="1" applyAlignment="1">
      <alignment/>
    </xf>
    <xf numFmtId="43" fontId="127" fillId="0" borderId="0" xfId="0" applyNumberFormat="1" applyFont="1" applyAlignment="1">
      <alignment/>
    </xf>
    <xf numFmtId="175" fontId="127" fillId="0" borderId="0" xfId="0" applyNumberFormat="1" applyFont="1" applyAlignment="1">
      <alignment horizontal="center" vertical="center"/>
    </xf>
    <xf numFmtId="175" fontId="127" fillId="0" borderId="0" xfId="0" applyNumberFormat="1" applyFont="1" applyAlignment="1">
      <alignment/>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127" fillId="0" borderId="13" xfId="0" applyFont="1" applyBorder="1" applyAlignment="1">
      <alignment/>
    </xf>
    <xf numFmtId="0" fontId="127" fillId="35" borderId="0" xfId="0" applyFont="1" applyFill="1" applyBorder="1" applyAlignment="1">
      <alignment/>
    </xf>
    <xf numFmtId="0" fontId="124" fillId="35" borderId="0" xfId="0" applyFont="1" applyFill="1" applyBorder="1" applyAlignment="1">
      <alignment/>
    </xf>
    <xf numFmtId="0" fontId="123" fillId="0" borderId="0" xfId="0" applyFont="1" applyAlignment="1">
      <alignment horizontal="center" wrapText="1"/>
    </xf>
    <xf numFmtId="4" fontId="123" fillId="35" borderId="11" xfId="0" applyNumberFormat="1" applyFont="1" applyFill="1" applyBorder="1" applyAlignment="1">
      <alignment horizontal="center" vertical="center" wrapText="1"/>
    </xf>
    <xf numFmtId="0" fontId="123" fillId="35" borderId="11" xfId="0" applyFont="1" applyFill="1" applyBorder="1" applyAlignment="1">
      <alignment horizontal="center" wrapText="1"/>
    </xf>
    <xf numFmtId="4" fontId="123" fillId="35" borderId="11" xfId="0" applyNumberFormat="1" applyFont="1" applyFill="1" applyBorder="1" applyAlignment="1">
      <alignment horizontal="center" wrapText="1"/>
    </xf>
    <xf numFmtId="0" fontId="123" fillId="35" borderId="11" xfId="0" applyFont="1" applyFill="1" applyBorder="1" applyAlignment="1">
      <alignment wrapText="1"/>
    </xf>
    <xf numFmtId="172" fontId="123" fillId="35" borderId="11" xfId="0" applyNumberFormat="1" applyFont="1" applyFill="1" applyBorder="1" applyAlignment="1">
      <alignment horizontal="center" wrapText="1"/>
    </xf>
    <xf numFmtId="0" fontId="128" fillId="35" borderId="11" xfId="0" applyFont="1" applyFill="1" applyBorder="1" applyAlignment="1">
      <alignment horizontal="center" vertical="center" wrapText="1"/>
    </xf>
    <xf numFmtId="0" fontId="128" fillId="35" borderId="11" xfId="0" applyFont="1" applyFill="1" applyBorder="1" applyAlignment="1">
      <alignment vertical="center" wrapText="1"/>
    </xf>
    <xf numFmtId="172" fontId="128" fillId="35" borderId="11" xfId="0" applyNumberFormat="1" applyFont="1" applyFill="1" applyBorder="1" applyAlignment="1">
      <alignment horizontal="center" vertical="center" wrapText="1"/>
    </xf>
    <xf numFmtId="0" fontId="128" fillId="35" borderId="11" xfId="0" applyFont="1" applyFill="1" applyBorder="1" applyAlignment="1">
      <alignment horizontal="center" wrapText="1"/>
    </xf>
    <xf numFmtId="0" fontId="128" fillId="35" borderId="11" xfId="0" applyFont="1" applyFill="1" applyBorder="1" applyAlignment="1">
      <alignment wrapText="1"/>
    </xf>
    <xf numFmtId="172" fontId="128" fillId="35" borderId="11" xfId="0" applyNumberFormat="1" applyFont="1" applyFill="1" applyBorder="1" applyAlignment="1">
      <alignment horizontal="center" wrapText="1"/>
    </xf>
    <xf numFmtId="0" fontId="128" fillId="35" borderId="13" xfId="0" applyFont="1" applyFill="1" applyBorder="1" applyAlignment="1">
      <alignment horizontal="center" wrapText="1"/>
    </xf>
    <xf numFmtId="0" fontId="128" fillId="35" borderId="13" xfId="0" applyFont="1" applyFill="1" applyBorder="1" applyAlignment="1">
      <alignment wrapText="1"/>
    </xf>
    <xf numFmtId="172" fontId="128" fillId="35" borderId="13" xfId="0" applyNumberFormat="1" applyFont="1" applyFill="1" applyBorder="1" applyAlignment="1">
      <alignment horizontal="center" wrapText="1"/>
    </xf>
    <xf numFmtId="0" fontId="128" fillId="35" borderId="17" xfId="0" applyFont="1" applyFill="1" applyBorder="1" applyAlignment="1">
      <alignment horizontal="center" wrapText="1"/>
    </xf>
    <xf numFmtId="0" fontId="128" fillId="35" borderId="17" xfId="0" applyFont="1" applyFill="1" applyBorder="1" applyAlignment="1">
      <alignment wrapText="1"/>
    </xf>
    <xf numFmtId="172" fontId="128" fillId="35" borderId="17" xfId="0" applyNumberFormat="1" applyFont="1" applyFill="1" applyBorder="1" applyAlignment="1">
      <alignment horizontal="center" wrapText="1"/>
    </xf>
    <xf numFmtId="172" fontId="128" fillId="35" borderId="15" xfId="0" applyNumberFormat="1" applyFont="1" applyFill="1" applyBorder="1" applyAlignment="1">
      <alignment horizontal="center" wrapText="1"/>
    </xf>
    <xf numFmtId="172" fontId="11" fillId="35" borderId="17" xfId="0" applyNumberFormat="1" applyFont="1" applyFill="1" applyBorder="1" applyAlignment="1">
      <alignment/>
    </xf>
    <xf numFmtId="0" fontId="11" fillId="0" borderId="0" xfId="0" applyFont="1" applyAlignment="1">
      <alignment/>
    </xf>
    <xf numFmtId="4" fontId="11" fillId="0" borderId="0" xfId="0" applyNumberFormat="1" applyFont="1" applyAlignment="1">
      <alignment/>
    </xf>
    <xf numFmtId="0" fontId="124" fillId="0" borderId="0" xfId="0" applyFont="1" applyAlignment="1">
      <alignment vertical="center"/>
    </xf>
    <xf numFmtId="0" fontId="125" fillId="0" borderId="0" xfId="0" applyFont="1" applyAlignment="1">
      <alignment horizontal="center" vertical="center"/>
    </xf>
    <xf numFmtId="0" fontId="128" fillId="0" borderId="0" xfId="0" applyFont="1" applyAlignment="1">
      <alignment vertical="center"/>
    </xf>
    <xf numFmtId="0" fontId="11" fillId="0" borderId="10" xfId="0" applyFont="1" applyBorder="1" applyAlignment="1">
      <alignment horizontal="center" vertical="center" wrapText="1"/>
    </xf>
    <xf numFmtId="0" fontId="11" fillId="0" borderId="18" xfId="0" applyFont="1" applyBorder="1" applyAlignment="1">
      <alignment horizontal="center" vertical="center" wrapText="1"/>
    </xf>
    <xf numFmtId="0" fontId="128" fillId="0" borderId="10" xfId="0" applyFont="1" applyBorder="1" applyAlignment="1">
      <alignment horizontal="center" vertical="center"/>
    </xf>
    <xf numFmtId="0" fontId="123" fillId="0" borderId="16" xfId="0" applyFont="1" applyBorder="1" applyAlignment="1">
      <alignment horizontal="center" vertical="center" wrapText="1"/>
    </xf>
    <xf numFmtId="0" fontId="123" fillId="0" borderId="19" xfId="0" applyFont="1" applyBorder="1" applyAlignment="1">
      <alignment horizontal="center" vertical="center" wrapText="1"/>
    </xf>
    <xf numFmtId="172" fontId="123" fillId="0" borderId="16" xfId="0" applyNumberFormat="1" applyFont="1" applyBorder="1" applyAlignment="1">
      <alignment horizontal="center" vertical="center" wrapText="1"/>
    </xf>
    <xf numFmtId="172" fontId="129" fillId="0" borderId="16" xfId="0" applyNumberFormat="1" applyFont="1" applyBorder="1" applyAlignment="1">
      <alignment horizontal="center" vertical="center" wrapText="1"/>
    </xf>
    <xf numFmtId="172" fontId="128" fillId="0" borderId="11" xfId="0" applyNumberFormat="1" applyFont="1" applyBorder="1" applyAlignment="1">
      <alignment vertical="center"/>
    </xf>
    <xf numFmtId="172" fontId="128" fillId="0" borderId="0" xfId="0" applyNumberFormat="1" applyFont="1" applyAlignment="1">
      <alignment vertical="center"/>
    </xf>
    <xf numFmtId="172" fontId="11" fillId="0" borderId="11" xfId="0" applyNumberFormat="1" applyFont="1" applyBorder="1" applyAlignment="1">
      <alignment horizontal="center" vertical="center" wrapText="1"/>
    </xf>
    <xf numFmtId="172" fontId="130" fillId="0" borderId="11" xfId="0" applyNumberFormat="1" applyFont="1" applyBorder="1" applyAlignment="1">
      <alignment horizontal="center" vertical="center" wrapText="1"/>
    </xf>
    <xf numFmtId="172" fontId="11" fillId="0" borderId="12" xfId="0" applyNumberFormat="1" applyFont="1" applyBorder="1" applyAlignment="1">
      <alignment horizontal="center" vertical="center" wrapText="1"/>
    </xf>
    <xf numFmtId="172" fontId="128" fillId="0" borderId="12" xfId="0" applyNumberFormat="1" applyFont="1" applyBorder="1" applyAlignment="1">
      <alignment vertical="center"/>
    </xf>
    <xf numFmtId="172" fontId="3" fillId="0" borderId="0" xfId="0" applyNumberFormat="1" applyFont="1" applyAlignment="1">
      <alignment horizontal="center"/>
    </xf>
    <xf numFmtId="172" fontId="12" fillId="0" borderId="0" xfId="0" applyNumberFormat="1" applyFont="1" applyAlignment="1">
      <alignment/>
    </xf>
    <xf numFmtId="0" fontId="4" fillId="0" borderId="0" xfId="0" applyFont="1" applyAlignment="1">
      <alignment horizontal="center" vertical="center"/>
    </xf>
    <xf numFmtId="0" fontId="3" fillId="0" borderId="0" xfId="0" applyFont="1" applyAlignment="1">
      <alignment horizontal="center" vertical="center"/>
    </xf>
    <xf numFmtId="172" fontId="3" fillId="0" borderId="0" xfId="0" applyNumberFormat="1" applyFont="1" applyAlignment="1">
      <alignment horizontal="center" vertical="center"/>
    </xf>
    <xf numFmtId="0" fontId="15" fillId="0" borderId="10" xfId="0" applyFont="1" applyBorder="1" applyAlignment="1">
      <alignment horizontal="center" vertical="center" wrapText="1"/>
    </xf>
    <xf numFmtId="172" fontId="15" fillId="0" borderId="10" xfId="0" applyNumberFormat="1" applyFont="1" applyBorder="1" applyAlignment="1">
      <alignment horizontal="center" vertical="center" wrapText="1"/>
    </xf>
    <xf numFmtId="0" fontId="3" fillId="0" borderId="14" xfId="0" applyFont="1" applyBorder="1" applyAlignment="1">
      <alignment vertical="center"/>
    </xf>
    <xf numFmtId="0" fontId="6" fillId="0" borderId="14" xfId="0" applyFont="1" applyBorder="1" applyAlignment="1">
      <alignment vertical="center"/>
    </xf>
    <xf numFmtId="172" fontId="6" fillId="0" borderId="14" xfId="0" applyNumberFormat="1" applyFont="1" applyBorder="1" applyAlignment="1">
      <alignment horizontal="center" vertical="center" wrapText="1"/>
    </xf>
    <xf numFmtId="172" fontId="16" fillId="0" borderId="14" xfId="0" applyNumberFormat="1" applyFont="1" applyBorder="1" applyAlignment="1">
      <alignment horizontal="center" vertical="center" wrapText="1"/>
    </xf>
    <xf numFmtId="43" fontId="6" fillId="0" borderId="14" xfId="0" applyNumberFormat="1" applyFont="1" applyBorder="1" applyAlignment="1">
      <alignment horizontal="center" vertical="center" wrapText="1"/>
    </xf>
    <xf numFmtId="3" fontId="3" fillId="0" borderId="11" xfId="0" applyNumberFormat="1" applyFont="1" applyBorder="1" applyAlignment="1">
      <alignment horizontal="center" vertical="center"/>
    </xf>
    <xf numFmtId="176" fontId="12" fillId="0" borderId="11" xfId="0" applyNumberFormat="1" applyFont="1" applyBorder="1" applyAlignment="1">
      <alignment vertical="center"/>
    </xf>
    <xf numFmtId="172" fontId="12" fillId="0" borderId="11" xfId="0" applyNumberFormat="1" applyFont="1" applyBorder="1" applyAlignment="1">
      <alignment horizontal="center" vertical="center" wrapText="1"/>
    </xf>
    <xf numFmtId="43" fontId="12" fillId="0" borderId="11" xfId="0" applyNumberFormat="1" applyFont="1" applyBorder="1" applyAlignment="1">
      <alignment horizontal="center" vertical="center" wrapText="1"/>
    </xf>
    <xf numFmtId="0" fontId="3" fillId="0" borderId="0" xfId="0" applyFont="1" applyAlignment="1">
      <alignment/>
    </xf>
    <xf numFmtId="176" fontId="0" fillId="0" borderId="0" xfId="0" applyNumberFormat="1" applyFont="1" applyAlignment="1">
      <alignment/>
    </xf>
    <xf numFmtId="172" fontId="3" fillId="0" borderId="0" xfId="0" applyNumberFormat="1" applyFont="1" applyAlignment="1">
      <alignment/>
    </xf>
    <xf numFmtId="0" fontId="131" fillId="0" borderId="0" xfId="0" applyFont="1" applyAlignment="1">
      <alignment/>
    </xf>
    <xf numFmtId="172" fontId="131" fillId="0" borderId="0" xfId="0" applyNumberFormat="1" applyFont="1" applyAlignment="1">
      <alignment/>
    </xf>
    <xf numFmtId="172" fontId="18" fillId="0" borderId="0" xfId="0" applyNumberFormat="1" applyFont="1" applyAlignment="1">
      <alignment horizontal="left"/>
    </xf>
    <xf numFmtId="0" fontId="13" fillId="0" borderId="0" xfId="0" applyFont="1" applyAlignment="1">
      <alignment horizontal="center" vertical="center" wrapText="1"/>
    </xf>
    <xf numFmtId="172" fontId="4" fillId="0" borderId="0" xfId="0" applyNumberFormat="1" applyFont="1" applyAlignment="1">
      <alignment/>
    </xf>
    <xf numFmtId="172" fontId="6" fillId="0" borderId="18" xfId="0" applyNumberFormat="1" applyFont="1" applyBorder="1" applyAlignment="1">
      <alignment horizontal="center" vertical="center" wrapText="1"/>
    </xf>
    <xf numFmtId="0" fontId="3" fillId="0" borderId="0" xfId="0" applyFont="1" applyAlignment="1">
      <alignment horizontal="center"/>
    </xf>
    <xf numFmtId="177" fontId="18" fillId="0" borderId="10" xfId="0" applyNumberFormat="1" applyFont="1" applyBorder="1" applyAlignment="1">
      <alignment horizontal="center" vertical="center" wrapText="1"/>
    </xf>
    <xf numFmtId="172" fontId="18"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43" fontId="3" fillId="0" borderId="0" xfId="0" applyNumberFormat="1" applyFont="1" applyAlignment="1">
      <alignment horizontal="center"/>
    </xf>
    <xf numFmtId="0" fontId="10" fillId="0" borderId="14" xfId="0" applyFont="1" applyBorder="1" applyAlignment="1">
      <alignment/>
    </xf>
    <xf numFmtId="0" fontId="10" fillId="0" borderId="14" xfId="0" applyFont="1" applyBorder="1" applyAlignment="1">
      <alignment horizontal="center" vertical="center" wrapText="1"/>
    </xf>
    <xf numFmtId="172" fontId="10" fillId="0" borderId="14" xfId="0" applyNumberFormat="1" applyFont="1" applyBorder="1" applyAlignment="1">
      <alignment horizontal="right" vertical="center" wrapText="1"/>
    </xf>
    <xf numFmtId="2" fontId="10" fillId="0" borderId="14" xfId="0" applyNumberFormat="1" applyFont="1" applyBorder="1" applyAlignment="1">
      <alignment horizontal="right" vertical="center" wrapText="1"/>
    </xf>
    <xf numFmtId="43" fontId="18" fillId="0" borderId="0" xfId="0" applyNumberFormat="1" applyFont="1" applyAlignment="1">
      <alignment/>
    </xf>
    <xf numFmtId="3" fontId="128" fillId="0" borderId="11" xfId="0" applyNumberFormat="1" applyFont="1" applyBorder="1" applyAlignment="1">
      <alignment horizontal="center"/>
    </xf>
    <xf numFmtId="172" fontId="11" fillId="0" borderId="11" xfId="0" applyNumberFormat="1" applyFont="1" applyBorder="1" applyAlignment="1">
      <alignment horizontal="right" vertical="center" wrapText="1"/>
    </xf>
    <xf numFmtId="2" fontId="11" fillId="0" borderId="11" xfId="0" applyNumberFormat="1" applyFont="1" applyBorder="1" applyAlignment="1">
      <alignment horizontal="right" vertical="center" wrapText="1"/>
    </xf>
    <xf numFmtId="43" fontId="3" fillId="0" borderId="0" xfId="0" applyNumberFormat="1" applyFont="1" applyAlignment="1">
      <alignment/>
    </xf>
    <xf numFmtId="0" fontId="2" fillId="0" borderId="0" xfId="0" applyFont="1" applyAlignment="1">
      <alignment/>
    </xf>
    <xf numFmtId="0" fontId="9" fillId="0" borderId="0" xfId="0" applyFont="1" applyAlignment="1">
      <alignment horizontal="center"/>
    </xf>
    <xf numFmtId="172" fontId="9" fillId="0" borderId="0" xfId="0" applyNumberFormat="1" applyFont="1" applyAlignment="1">
      <alignment/>
    </xf>
    <xf numFmtId="0" fontId="9" fillId="0" borderId="0" xfId="0" applyFont="1" applyAlignment="1">
      <alignmen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right"/>
    </xf>
    <xf numFmtId="0" fontId="2" fillId="0" borderId="10" xfId="0" applyFont="1" applyBorder="1" applyAlignment="1">
      <alignment horizontal="center" vertical="center"/>
    </xf>
    <xf numFmtId="172" fontId="2" fillId="0" borderId="0" xfId="0" applyNumberFormat="1" applyFont="1" applyAlignment="1">
      <alignment vertical="center"/>
    </xf>
    <xf numFmtId="0" fontId="2" fillId="0" borderId="0" xfId="0" applyFont="1" applyAlignment="1">
      <alignment vertical="center"/>
    </xf>
    <xf numFmtId="0" fontId="2" fillId="0" borderId="15" xfId="0" applyFont="1" applyBorder="1" applyAlignment="1">
      <alignment horizontal="center"/>
    </xf>
    <xf numFmtId="0" fontId="5" fillId="0" borderId="15" xfId="0" applyFont="1" applyBorder="1" applyAlignment="1">
      <alignment/>
    </xf>
    <xf numFmtId="3" fontId="2" fillId="0" borderId="15" xfId="0" applyNumberFormat="1" applyFont="1" applyBorder="1" applyAlignment="1">
      <alignment/>
    </xf>
    <xf numFmtId="0" fontId="9" fillId="0" borderId="11" xfId="0" applyFont="1" applyBorder="1" applyAlignment="1">
      <alignment horizontal="center"/>
    </xf>
    <xf numFmtId="172" fontId="9" fillId="0" borderId="11" xfId="0" applyNumberFormat="1" applyFont="1" applyBorder="1" applyAlignment="1">
      <alignment/>
    </xf>
    <xf numFmtId="0" fontId="9" fillId="0" borderId="13" xfId="0" applyFont="1" applyBorder="1" applyAlignment="1">
      <alignment/>
    </xf>
    <xf numFmtId="0" fontId="7" fillId="0" borderId="0" xfId="0" applyFont="1" applyAlignment="1">
      <alignment/>
    </xf>
    <xf numFmtId="0" fontId="126" fillId="0" borderId="0" xfId="0" applyFont="1" applyAlignment="1">
      <alignment horizontal="center"/>
    </xf>
    <xf numFmtId="0" fontId="126" fillId="0" borderId="0" xfId="0" applyFont="1" applyAlignment="1">
      <alignment horizontal="right"/>
    </xf>
    <xf numFmtId="175" fontId="126" fillId="0" borderId="0" xfId="0" applyNumberFormat="1" applyFont="1" applyAlignment="1">
      <alignment horizontal="right"/>
    </xf>
    <xf numFmtId="0" fontId="132" fillId="0" borderId="20" xfId="0" applyFont="1" applyBorder="1" applyAlignment="1">
      <alignment horizontal="center" vertical="center" wrapText="1"/>
    </xf>
    <xf numFmtId="0" fontId="132" fillId="0" borderId="11" xfId="0" applyFont="1" applyBorder="1" applyAlignment="1">
      <alignment horizontal="center" vertical="center" wrapText="1"/>
    </xf>
    <xf numFmtId="0" fontId="132" fillId="0" borderId="11" xfId="0" applyFont="1" applyBorder="1" applyAlignment="1">
      <alignment vertical="center" wrapText="1"/>
    </xf>
    <xf numFmtId="175" fontId="132" fillId="0" borderId="11" xfId="0" applyNumberFormat="1" applyFont="1" applyBorder="1" applyAlignment="1">
      <alignment horizontal="center" vertical="center" wrapText="1"/>
    </xf>
    <xf numFmtId="175" fontId="132" fillId="0" borderId="20" xfId="0" applyNumberFormat="1" applyFont="1" applyBorder="1" applyAlignment="1">
      <alignment horizontal="center" vertical="center" wrapText="1"/>
    </xf>
    <xf numFmtId="0" fontId="127" fillId="0" borderId="11" xfId="0" applyFont="1" applyBorder="1" applyAlignment="1">
      <alignment horizontal="center" vertical="center" wrapText="1"/>
    </xf>
    <xf numFmtId="0" fontId="127" fillId="0" borderId="11" xfId="0" applyFont="1" applyBorder="1" applyAlignment="1">
      <alignment vertical="center" wrapText="1"/>
    </xf>
    <xf numFmtId="175" fontId="127" fillId="0" borderId="20" xfId="0" applyNumberFormat="1" applyFont="1" applyBorder="1" applyAlignment="1">
      <alignment horizontal="center" vertical="center" wrapText="1"/>
    </xf>
    <xf numFmtId="0" fontId="133" fillId="0" borderId="0" xfId="0" applyFont="1" applyAlignment="1">
      <alignment/>
    </xf>
    <xf numFmtId="0" fontId="134" fillId="0" borderId="0" xfId="0" applyFont="1" applyAlignment="1">
      <alignment/>
    </xf>
    <xf numFmtId="173" fontId="134" fillId="0" borderId="0" xfId="0" applyNumberFormat="1" applyFont="1" applyAlignment="1">
      <alignment/>
    </xf>
    <xf numFmtId="173" fontId="135" fillId="0" borderId="0" xfId="0" applyNumberFormat="1" applyFont="1" applyAlignment="1">
      <alignment horizontal="right" vertical="center"/>
    </xf>
    <xf numFmtId="0" fontId="134" fillId="0" borderId="0" xfId="0" applyFont="1" applyAlignment="1">
      <alignment vertical="center"/>
    </xf>
    <xf numFmtId="0" fontId="135" fillId="0" borderId="0" xfId="0" applyFont="1" applyAlignment="1">
      <alignment horizontal="center" vertical="center" wrapText="1"/>
    </xf>
    <xf numFmtId="0" fontId="134" fillId="0" borderId="0" xfId="0" applyFont="1" applyAlignment="1">
      <alignment vertical="center" wrapText="1"/>
    </xf>
    <xf numFmtId="0" fontId="134" fillId="0" borderId="0" xfId="0" applyFont="1" applyAlignment="1">
      <alignment horizontal="center" vertical="center" wrapText="1"/>
    </xf>
    <xf numFmtId="173" fontId="134" fillId="0" borderId="0" xfId="0" applyNumberFormat="1" applyFont="1" applyAlignment="1">
      <alignment horizontal="center" vertical="center" wrapText="1"/>
    </xf>
    <xf numFmtId="173" fontId="134" fillId="0" borderId="0" xfId="0" applyNumberFormat="1" applyFont="1" applyAlignment="1">
      <alignment vertical="center" wrapText="1"/>
    </xf>
    <xf numFmtId="173" fontId="136" fillId="0" borderId="0" xfId="0" applyNumberFormat="1" applyFont="1" applyAlignment="1">
      <alignment horizontal="center" vertical="center" wrapText="1"/>
    </xf>
    <xf numFmtId="0" fontId="19" fillId="0" borderId="0" xfId="0" applyFont="1" applyAlignment="1">
      <alignment/>
    </xf>
    <xf numFmtId="0" fontId="134" fillId="0" borderId="10" xfId="0" applyFont="1" applyBorder="1" applyAlignment="1">
      <alignment horizontal="center" vertical="center"/>
    </xf>
    <xf numFmtId="174" fontId="134" fillId="0" borderId="0" xfId="0" applyNumberFormat="1" applyFont="1" applyAlignment="1">
      <alignment/>
    </xf>
    <xf numFmtId="0" fontId="22" fillId="0" borderId="0" xfId="0" applyFont="1" applyAlignment="1">
      <alignment/>
    </xf>
    <xf numFmtId="0" fontId="23" fillId="0" borderId="10" xfId="0" applyFont="1" applyBorder="1" applyAlignment="1">
      <alignment horizontal="center" vertical="center" wrapText="1"/>
    </xf>
    <xf numFmtId="0" fontId="23" fillId="35" borderId="10" xfId="0" applyFont="1" applyFill="1" applyBorder="1" applyAlignment="1">
      <alignment horizontal="center" vertical="center" wrapText="1"/>
    </xf>
    <xf numFmtId="0" fontId="137" fillId="0" borderId="10" xfId="0" applyFont="1" applyBorder="1" applyAlignment="1">
      <alignment horizontal="center"/>
    </xf>
    <xf numFmtId="172" fontId="6" fillId="0" borderId="10"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0" fontId="12" fillId="0" borderId="11" xfId="0" applyFont="1" applyBorder="1" applyAlignment="1">
      <alignment horizontal="center" vertical="center" wrapText="1"/>
    </xf>
    <xf numFmtId="0" fontId="12" fillId="0" borderId="11" xfId="0" applyFont="1" applyBorder="1" applyAlignment="1">
      <alignment vertical="center" wrapText="1"/>
    </xf>
    <xf numFmtId="175" fontId="112" fillId="0" borderId="11" xfId="0" applyNumberFormat="1" applyFont="1" applyBorder="1" applyAlignment="1">
      <alignment horizontal="center" vertical="center" wrapText="1"/>
    </xf>
    <xf numFmtId="172" fontId="138" fillId="0" borderId="11" xfId="0" applyNumberFormat="1" applyFont="1" applyBorder="1" applyAlignment="1">
      <alignment horizontal="center" vertical="center" wrapText="1"/>
    </xf>
    <xf numFmtId="0" fontId="112" fillId="0" borderId="11" xfId="0" applyFont="1" applyBorder="1" applyAlignment="1">
      <alignment/>
    </xf>
    <xf numFmtId="172" fontId="12" fillId="35" borderId="11" xfId="0" applyNumberFormat="1" applyFont="1" applyFill="1" applyBorder="1" applyAlignment="1">
      <alignment horizontal="center" vertical="center" wrapText="1"/>
    </xf>
    <xf numFmtId="172" fontId="12" fillId="0" borderId="0" xfId="0" applyNumberFormat="1" applyFont="1" applyAlignment="1">
      <alignment horizontal="center" vertical="center" wrapText="1"/>
    </xf>
    <xf numFmtId="172" fontId="112" fillId="0" borderId="11" xfId="0" applyNumberFormat="1" applyFont="1" applyBorder="1" applyAlignment="1">
      <alignment vertical="center"/>
    </xf>
    <xf numFmtId="175" fontId="112" fillId="0" borderId="0" xfId="0" applyNumberFormat="1" applyFont="1" applyAlignment="1">
      <alignment horizontal="center" vertical="center"/>
    </xf>
    <xf numFmtId="172" fontId="112" fillId="0" borderId="11" xfId="0" applyNumberFormat="1" applyFont="1" applyBorder="1" applyAlignment="1">
      <alignment/>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172" fontId="6" fillId="0" borderId="11" xfId="0" applyNumberFormat="1" applyFont="1" applyBorder="1" applyAlignment="1">
      <alignment horizontal="center" vertical="center" wrapText="1"/>
    </xf>
    <xf numFmtId="172" fontId="6" fillId="35" borderId="11"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172" fontId="6" fillId="0" borderId="13" xfId="0" applyNumberFormat="1" applyFont="1" applyBorder="1" applyAlignment="1">
      <alignment horizontal="center" vertical="center" wrapText="1"/>
    </xf>
    <xf numFmtId="172" fontId="6" fillId="0" borderId="21" xfId="0" applyNumberFormat="1" applyFont="1" applyBorder="1" applyAlignment="1">
      <alignment horizontal="center" vertical="center" wrapText="1"/>
    </xf>
    <xf numFmtId="172" fontId="12" fillId="0" borderId="21" xfId="0" applyNumberFormat="1" applyFont="1" applyBorder="1" applyAlignment="1">
      <alignment horizontal="center" vertical="center" wrapText="1"/>
    </xf>
    <xf numFmtId="172" fontId="6" fillId="35" borderId="21" xfId="0" applyNumberFormat="1" applyFont="1" applyFill="1" applyBorder="1" applyAlignment="1">
      <alignment horizontal="center" vertical="center" wrapText="1"/>
    </xf>
    <xf numFmtId="172" fontId="112" fillId="0" borderId="13" xfId="0" applyNumberFormat="1" applyFont="1" applyBorder="1" applyAlignment="1">
      <alignment/>
    </xf>
    <xf numFmtId="0" fontId="11" fillId="0" borderId="11" xfId="0" applyFont="1" applyBorder="1" applyAlignment="1">
      <alignment horizontal="center" vertical="center" wrapText="1"/>
    </xf>
    <xf numFmtId="0" fontId="11" fillId="0" borderId="11" xfId="0" applyFont="1" applyBorder="1" applyAlignment="1">
      <alignment vertical="center" wrapText="1"/>
    </xf>
    <xf numFmtId="175" fontId="128" fillId="0" borderId="0" xfId="0" applyNumberFormat="1" applyFont="1" applyAlignment="1">
      <alignment horizontal="center" vertical="center"/>
    </xf>
    <xf numFmtId="0" fontId="11" fillId="0" borderId="21" xfId="0" applyFont="1" applyBorder="1" applyAlignment="1">
      <alignment horizontal="center" vertical="center" wrapText="1"/>
    </xf>
    <xf numFmtId="0" fontId="11" fillId="0" borderId="21" xfId="0" applyFont="1" applyBorder="1" applyAlignment="1">
      <alignment vertical="center" wrapText="1"/>
    </xf>
    <xf numFmtId="172" fontId="11" fillId="0" borderId="21" xfId="0" applyNumberFormat="1" applyFont="1" applyBorder="1" applyAlignment="1">
      <alignment horizontal="center" vertical="center" wrapText="1"/>
    </xf>
    <xf numFmtId="172" fontId="128" fillId="0" borderId="21" xfId="0" applyNumberFormat="1" applyFont="1" applyBorder="1" applyAlignment="1">
      <alignment vertical="center"/>
    </xf>
    <xf numFmtId="3" fontId="3" fillId="0" borderId="21" xfId="0" applyNumberFormat="1" applyFont="1" applyBorder="1" applyAlignment="1">
      <alignment horizontal="center" vertical="center"/>
    </xf>
    <xf numFmtId="176" fontId="12" fillId="0" borderId="21" xfId="0" applyNumberFormat="1" applyFont="1" applyBorder="1" applyAlignment="1">
      <alignment vertical="center"/>
    </xf>
    <xf numFmtId="43" fontId="12" fillId="0" borderId="21" xfId="0" applyNumberFormat="1" applyFont="1" applyBorder="1" applyAlignment="1">
      <alignment horizontal="center" vertical="center" wrapText="1"/>
    </xf>
    <xf numFmtId="3" fontId="128" fillId="0" borderId="21" xfId="0" applyNumberFormat="1" applyFont="1" applyBorder="1" applyAlignment="1">
      <alignment horizontal="center"/>
    </xf>
    <xf numFmtId="172" fontId="11" fillId="0" borderId="21" xfId="0" applyNumberFormat="1" applyFont="1" applyBorder="1" applyAlignment="1">
      <alignment horizontal="right" vertical="center" wrapText="1"/>
    </xf>
    <xf numFmtId="2" fontId="11" fillId="0" borderId="21" xfId="0" applyNumberFormat="1" applyFont="1" applyBorder="1" applyAlignment="1">
      <alignment horizontal="right" vertical="center" wrapText="1"/>
    </xf>
    <xf numFmtId="0" fontId="127" fillId="0" borderId="15" xfId="0" applyFont="1" applyBorder="1" applyAlignment="1">
      <alignment/>
    </xf>
    <xf numFmtId="0" fontId="127" fillId="0" borderId="21" xfId="0" applyFont="1" applyBorder="1" applyAlignment="1">
      <alignment horizontal="center" vertical="center" wrapText="1"/>
    </xf>
    <xf numFmtId="0" fontId="127" fillId="0" borderId="21" xfId="0" applyFont="1" applyBorder="1" applyAlignment="1">
      <alignment vertical="center" wrapText="1"/>
    </xf>
    <xf numFmtId="175" fontId="127" fillId="0" borderId="21" xfId="0" applyNumberFormat="1" applyFont="1" applyBorder="1" applyAlignment="1">
      <alignment horizontal="center" vertical="center" wrapText="1"/>
    </xf>
    <xf numFmtId="175" fontId="127" fillId="0" borderId="22" xfId="0" applyNumberFormat="1" applyFont="1" applyBorder="1" applyAlignment="1">
      <alignment horizontal="center" vertical="center" wrapText="1"/>
    </xf>
    <xf numFmtId="173" fontId="124" fillId="0" borderId="0" xfId="0" applyNumberFormat="1" applyFont="1" applyAlignment="1">
      <alignment/>
    </xf>
    <xf numFmtId="173" fontId="25" fillId="0" borderId="23" xfId="0" applyNumberFormat="1" applyFont="1" applyBorder="1" applyAlignment="1">
      <alignment horizontal="right"/>
    </xf>
    <xf numFmtId="0" fontId="122" fillId="0" borderId="24" xfId="0" applyFont="1" applyBorder="1" applyAlignment="1">
      <alignment horizontal="center" vertical="center" wrapText="1"/>
    </xf>
    <xf numFmtId="0" fontId="122" fillId="0" borderId="10" xfId="0" applyFont="1" applyBorder="1" applyAlignment="1">
      <alignment horizontal="center" vertical="center" wrapText="1"/>
    </xf>
    <xf numFmtId="173" fontId="26" fillId="0" borderId="10" xfId="0" applyNumberFormat="1" applyFont="1" applyBorder="1" applyAlignment="1">
      <alignment horizontal="center" vertical="center" wrapText="1"/>
    </xf>
    <xf numFmtId="173" fontId="122" fillId="0" borderId="25" xfId="0" applyNumberFormat="1" applyFont="1" applyBorder="1" applyAlignment="1">
      <alignment horizontal="center" vertical="center" wrapText="1"/>
    </xf>
    <xf numFmtId="0" fontId="124" fillId="0" borderId="16" xfId="0" applyFont="1" applyBorder="1" applyAlignment="1">
      <alignment horizontal="center" vertical="center"/>
    </xf>
    <xf numFmtId="0" fontId="124" fillId="0" borderId="16" xfId="0" applyFont="1" applyBorder="1" applyAlignment="1">
      <alignment vertical="center"/>
    </xf>
    <xf numFmtId="173" fontId="124" fillId="0" borderId="16" xfId="0" applyNumberFormat="1" applyFont="1" applyBorder="1" applyAlignment="1">
      <alignment vertical="center"/>
    </xf>
    <xf numFmtId="173" fontId="124" fillId="0" borderId="16" xfId="0" applyNumberFormat="1" applyFont="1" applyBorder="1" applyAlignment="1">
      <alignment vertical="center" wrapText="1"/>
    </xf>
    <xf numFmtId="0" fontId="124" fillId="0" borderId="10" xfId="0" applyFont="1" applyBorder="1" applyAlignment="1">
      <alignment vertical="center"/>
    </xf>
    <xf numFmtId="173" fontId="124" fillId="0" borderId="10" xfId="0" applyNumberFormat="1" applyFont="1" applyBorder="1" applyAlignment="1">
      <alignment vertical="center"/>
    </xf>
    <xf numFmtId="0" fontId="124" fillId="0" borderId="10" xfId="0" applyFont="1" applyBorder="1" applyAlignment="1">
      <alignment horizontal="center" vertical="center"/>
    </xf>
    <xf numFmtId="0" fontId="124" fillId="0" borderId="10" xfId="0" applyFont="1" applyBorder="1" applyAlignment="1">
      <alignment/>
    </xf>
    <xf numFmtId="173" fontId="124" fillId="0" borderId="10" xfId="0" applyNumberFormat="1" applyFont="1" applyBorder="1" applyAlignment="1">
      <alignment/>
    </xf>
    <xf numFmtId="0" fontId="124" fillId="0" borderId="26" xfId="0" applyFont="1" applyBorder="1" applyAlignment="1">
      <alignment horizontal="center" vertical="center"/>
    </xf>
    <xf numFmtId="0" fontId="124" fillId="0" borderId="26" xfId="0" applyFont="1" applyBorder="1" applyAlignment="1">
      <alignment horizontal="left" vertical="center"/>
    </xf>
    <xf numFmtId="173" fontId="124" fillId="0" borderId="26" xfId="0" applyNumberFormat="1" applyFont="1" applyBorder="1" applyAlignment="1">
      <alignment vertical="center"/>
    </xf>
    <xf numFmtId="0" fontId="2" fillId="0" borderId="0" xfId="0" applyFont="1" applyAlignment="1">
      <alignment horizontal="left" vertical="center"/>
    </xf>
    <xf numFmtId="0" fontId="0" fillId="0" borderId="0" xfId="0" applyFont="1" applyAlignment="1">
      <alignment/>
    </xf>
    <xf numFmtId="0" fontId="139" fillId="0" borderId="0" xfId="0" applyFont="1" applyAlignment="1">
      <alignment horizontal="center" vertical="center"/>
    </xf>
    <xf numFmtId="0" fontId="105" fillId="0" borderId="0" xfId="0" applyFont="1" applyAlignment="1">
      <alignment horizontal="center" vertical="center"/>
    </xf>
    <xf numFmtId="0" fontId="118" fillId="0" borderId="0" xfId="0" applyFont="1" applyAlignment="1">
      <alignment horizontal="center" vertical="center"/>
    </xf>
    <xf numFmtId="0" fontId="104" fillId="0" borderId="0" xfId="0" applyFont="1" applyAlignment="1">
      <alignment horizontal="center" vertical="center"/>
    </xf>
    <xf numFmtId="0" fontId="140" fillId="0" borderId="0" xfId="0" applyFont="1" applyAlignment="1">
      <alignment horizontal="center" vertical="center"/>
    </xf>
    <xf numFmtId="0" fontId="109" fillId="0" borderId="0" xfId="0" applyFont="1" applyAlignment="1">
      <alignment horizontal="center" vertical="center"/>
    </xf>
    <xf numFmtId="0" fontId="113" fillId="0" borderId="0" xfId="0" applyFont="1" applyAlignment="1">
      <alignment/>
    </xf>
    <xf numFmtId="0" fontId="113" fillId="0" borderId="0" xfId="0" applyFont="1" applyAlignment="1">
      <alignment horizontal="center" vertical="center"/>
    </xf>
    <xf numFmtId="0" fontId="111" fillId="0" borderId="0" xfId="0" applyFont="1" applyAlignment="1">
      <alignment horizontal="center"/>
    </xf>
    <xf numFmtId="174" fontId="111" fillId="0" borderId="0" xfId="0" applyNumberFormat="1" applyFont="1" applyAlignment="1">
      <alignment horizontal="center"/>
    </xf>
    <xf numFmtId="174" fontId="113" fillId="0" borderId="0" xfId="0" applyNumberFormat="1" applyFont="1" applyAlignment="1">
      <alignment horizontal="center"/>
    </xf>
    <xf numFmtId="0" fontId="111" fillId="33" borderId="16" xfId="0" applyFont="1" applyFill="1" applyBorder="1" applyAlignment="1">
      <alignment horizontal="center" vertical="center" wrapText="1"/>
    </xf>
    <xf numFmtId="0" fontId="3" fillId="0" borderId="17" xfId="0" applyFont="1" applyBorder="1" applyAlignment="1">
      <alignment/>
    </xf>
    <xf numFmtId="174" fontId="111" fillId="33" borderId="18" xfId="0" applyNumberFormat="1" applyFont="1" applyFill="1" applyBorder="1" applyAlignment="1">
      <alignment horizontal="center" vertical="center" wrapText="1"/>
    </xf>
    <xf numFmtId="0" fontId="3" fillId="0" borderId="27" xfId="0" applyFont="1" applyBorder="1" applyAlignment="1">
      <alignment/>
    </xf>
    <xf numFmtId="0" fontId="111" fillId="33" borderId="18" xfId="0" applyFont="1" applyFill="1" applyBorder="1" applyAlignment="1">
      <alignment horizontal="center" vertical="center" wrapText="1"/>
    </xf>
    <xf numFmtId="0" fontId="3" fillId="0" borderId="28" xfId="0" applyFont="1" applyBorder="1" applyAlignment="1">
      <alignment/>
    </xf>
    <xf numFmtId="174" fontId="111" fillId="33" borderId="16" xfId="0" applyNumberFormat="1" applyFont="1" applyFill="1" applyBorder="1" applyAlignment="1">
      <alignment horizontal="center" vertical="center" wrapText="1"/>
    </xf>
    <xf numFmtId="0" fontId="113" fillId="0" borderId="0" xfId="0" applyFont="1" applyAlignment="1">
      <alignment horizontal="center"/>
    </xf>
    <xf numFmtId="0" fontId="110" fillId="0" borderId="0" xfId="0" applyFont="1" applyAlignment="1">
      <alignment horizontal="center"/>
    </xf>
    <xf numFmtId="4" fontId="141" fillId="0" borderId="29" xfId="0" applyNumberFormat="1" applyFont="1" applyBorder="1" applyAlignment="1">
      <alignment horizontal="right"/>
    </xf>
    <xf numFmtId="0" fontId="3" fillId="0" borderId="29" xfId="0" applyFont="1" applyBorder="1" applyAlignment="1">
      <alignment/>
    </xf>
    <xf numFmtId="0" fontId="2" fillId="0" borderId="0" xfId="0" applyFont="1" applyAlignment="1">
      <alignment horizontal="left"/>
    </xf>
    <xf numFmtId="0" fontId="105" fillId="0" borderId="0" xfId="0" applyFont="1" applyAlignment="1">
      <alignment horizontal="center"/>
    </xf>
    <xf numFmtId="0" fontId="111" fillId="0" borderId="0" xfId="0" applyFont="1" applyAlignment="1">
      <alignment horizontal="center" vertical="center"/>
    </xf>
    <xf numFmtId="0" fontId="0" fillId="33" borderId="16" xfId="0" applyFont="1" applyFill="1" applyBorder="1" applyAlignment="1">
      <alignment horizontal="center" vertical="center" wrapText="1"/>
    </xf>
    <xf numFmtId="0" fontId="113" fillId="0" borderId="12" xfId="0" applyFont="1" applyBorder="1" applyAlignment="1">
      <alignment horizontal="center" vertical="center" wrapText="1"/>
    </xf>
    <xf numFmtId="0" fontId="3" fillId="0" borderId="15" xfId="0" applyFont="1" applyBorder="1" applyAlignment="1">
      <alignment/>
    </xf>
    <xf numFmtId="174" fontId="113" fillId="0" borderId="12" xfId="0" applyNumberFormat="1" applyFont="1" applyBorder="1" applyAlignment="1">
      <alignment horizontal="center" vertical="center" wrapText="1"/>
    </xf>
    <xf numFmtId="172" fontId="119" fillId="0" borderId="16" xfId="0" applyNumberFormat="1" applyFont="1" applyBorder="1" applyAlignment="1">
      <alignment horizontal="center" vertical="center" wrapText="1"/>
    </xf>
    <xf numFmtId="4" fontId="119" fillId="0" borderId="16" xfId="0" applyNumberFormat="1" applyFont="1" applyBorder="1" applyAlignment="1">
      <alignment horizontal="center" vertical="center" wrapText="1"/>
    </xf>
    <xf numFmtId="0" fontId="3" fillId="0" borderId="30" xfId="0" applyFont="1" applyBorder="1" applyAlignment="1">
      <alignment/>
    </xf>
    <xf numFmtId="4" fontId="119" fillId="0" borderId="18" xfId="0" applyNumberFormat="1" applyFont="1" applyBorder="1" applyAlignment="1">
      <alignment horizontal="center" vertical="center"/>
    </xf>
    <xf numFmtId="0" fontId="118" fillId="0" borderId="0" xfId="0" applyFont="1" applyAlignment="1">
      <alignment horizontal="center"/>
    </xf>
    <xf numFmtId="172" fontId="119" fillId="0" borderId="18" xfId="0" applyNumberFormat="1" applyFont="1" applyBorder="1" applyAlignment="1">
      <alignment horizontal="center" vertical="center"/>
    </xf>
    <xf numFmtId="0" fontId="5" fillId="0" borderId="0" xfId="0" applyFont="1" applyAlignment="1">
      <alignment horizontal="center"/>
    </xf>
    <xf numFmtId="0" fontId="2" fillId="0" borderId="0" xfId="0" applyFont="1" applyAlignment="1">
      <alignment horizontal="center"/>
    </xf>
    <xf numFmtId="0" fontId="6" fillId="0" borderId="16" xfId="0" applyFont="1" applyBorder="1" applyAlignment="1">
      <alignment horizontal="center" vertical="center" wrapText="1"/>
    </xf>
    <xf numFmtId="0" fontId="123" fillId="0" borderId="0" xfId="0" applyFont="1" applyAlignment="1">
      <alignment horizontal="right" vertical="center"/>
    </xf>
    <xf numFmtId="0" fontId="142" fillId="0" borderId="0" xfId="0" applyFont="1" applyAlignment="1">
      <alignment horizontal="center" vertical="center"/>
    </xf>
    <xf numFmtId="0" fontId="122" fillId="0" borderId="0" xfId="0" applyFont="1" applyAlignment="1">
      <alignment horizontal="center"/>
    </xf>
    <xf numFmtId="0" fontId="125" fillId="0" borderId="0" xfId="0" applyFont="1" applyAlignment="1">
      <alignment horizontal="center"/>
    </xf>
    <xf numFmtId="0" fontId="6" fillId="0" borderId="18" xfId="0" applyFont="1" applyBorder="1" applyAlignment="1">
      <alignment horizontal="center" vertical="center" wrapText="1"/>
    </xf>
    <xf numFmtId="0" fontId="124" fillId="0" borderId="16" xfId="0" applyFont="1" applyBorder="1" applyAlignment="1">
      <alignment horizontal="center"/>
    </xf>
    <xf numFmtId="0" fontId="114" fillId="0" borderId="18" xfId="0" applyFont="1" applyBorder="1" applyAlignment="1">
      <alignment horizontal="center"/>
    </xf>
    <xf numFmtId="0" fontId="125" fillId="0" borderId="0" xfId="0" applyFont="1" applyAlignment="1">
      <alignment horizontal="right"/>
    </xf>
    <xf numFmtId="0" fontId="6" fillId="35" borderId="16" xfId="0" applyFont="1" applyFill="1" applyBorder="1" applyAlignment="1">
      <alignment horizontal="center" vertical="center" wrapText="1"/>
    </xf>
    <xf numFmtId="4" fontId="123" fillId="35" borderId="16" xfId="0" applyNumberFormat="1" applyFont="1" applyFill="1" applyBorder="1" applyAlignment="1">
      <alignment horizontal="center" vertical="center" wrapText="1"/>
    </xf>
    <xf numFmtId="0" fontId="123" fillId="35" borderId="16" xfId="0" applyFont="1" applyFill="1" applyBorder="1" applyAlignment="1">
      <alignment horizontal="center" vertical="center" wrapText="1"/>
    </xf>
    <xf numFmtId="0" fontId="143" fillId="0" borderId="29" xfId="0" applyFont="1" applyBorder="1" applyAlignment="1">
      <alignment horizontal="right" wrapText="1"/>
    </xf>
    <xf numFmtId="0" fontId="143" fillId="0" borderId="0" xfId="0" applyFont="1" applyAlignment="1">
      <alignment horizontal="center" wrapText="1"/>
    </xf>
    <xf numFmtId="0" fontId="10" fillId="0" borderId="0" xfId="0" applyFont="1" applyAlignment="1">
      <alignment horizontal="right" wrapText="1"/>
    </xf>
    <xf numFmtId="0" fontId="123" fillId="0" borderId="0" xfId="0" applyFont="1" applyAlignment="1">
      <alignment horizontal="center" wrapText="1"/>
    </xf>
    <xf numFmtId="4" fontId="123" fillId="35" borderId="31" xfId="0" applyNumberFormat="1" applyFont="1" applyFill="1" applyBorder="1" applyAlignment="1">
      <alignment horizontal="center" vertical="center" wrapText="1"/>
    </xf>
    <xf numFmtId="0" fontId="3" fillId="0" borderId="32" xfId="0" applyFont="1" applyBorder="1" applyAlignment="1">
      <alignment/>
    </xf>
    <xf numFmtId="0" fontId="10" fillId="0" borderId="16" xfId="0" applyFont="1" applyBorder="1" applyAlignment="1">
      <alignment horizontal="center" vertical="center" wrapText="1"/>
    </xf>
    <xf numFmtId="0" fontId="24" fillId="0" borderId="17" xfId="0" applyFont="1" applyBorder="1" applyAlignment="1">
      <alignment/>
    </xf>
    <xf numFmtId="0" fontId="132" fillId="0" borderId="0" xfId="0" applyFont="1" applyAlignment="1">
      <alignment horizontal="center" vertical="center"/>
    </xf>
    <xf numFmtId="0" fontId="125" fillId="0" borderId="0" xfId="0" applyFont="1" applyAlignment="1">
      <alignment horizontal="center" vertical="center"/>
    </xf>
    <xf numFmtId="0" fontId="125" fillId="0" borderId="29" xfId="0" applyFont="1" applyBorder="1" applyAlignment="1">
      <alignment horizontal="right" vertical="center"/>
    </xf>
    <xf numFmtId="0" fontId="122" fillId="0" borderId="0" xfId="0" applyFont="1" applyAlignment="1">
      <alignment horizontal="center" vertical="center"/>
    </xf>
    <xf numFmtId="0" fontId="10" fillId="0" borderId="19" xfId="0" applyFont="1" applyBorder="1" applyAlignment="1">
      <alignment horizontal="center" vertical="center" wrapText="1"/>
    </xf>
    <xf numFmtId="0" fontId="24" fillId="0" borderId="33" xfId="0" applyFont="1" applyBorder="1" applyAlignment="1">
      <alignment/>
    </xf>
    <xf numFmtId="172" fontId="15" fillId="0" borderId="16" xfId="0" applyNumberFormat="1" applyFont="1" applyBorder="1" applyAlignment="1">
      <alignment horizontal="center" vertical="center" wrapText="1"/>
    </xf>
    <xf numFmtId="172" fontId="15" fillId="0" borderId="18" xfId="0" applyNumberFormat="1" applyFont="1" applyBorder="1" applyAlignment="1">
      <alignment horizontal="center" vertical="center"/>
    </xf>
    <xf numFmtId="172" fontId="17" fillId="0" borderId="0" xfId="0" applyNumberFormat="1" applyFont="1" applyBorder="1" applyAlignment="1">
      <alignment horizontal="center"/>
    </xf>
    <xf numFmtId="0" fontId="3" fillId="0" borderId="0" xfId="0" applyFont="1" applyBorder="1" applyAlignment="1">
      <alignment/>
    </xf>
    <xf numFmtId="172" fontId="15" fillId="0" borderId="19" xfId="0" applyNumberFormat="1" applyFont="1" applyBorder="1" applyAlignment="1">
      <alignment horizontal="center" vertical="center"/>
    </xf>
    <xf numFmtId="0" fontId="3" fillId="0" borderId="34" xfId="0" applyFont="1" applyBorder="1" applyAlignment="1">
      <alignment/>
    </xf>
    <xf numFmtId="0" fontId="3" fillId="0" borderId="35" xfId="0" applyFont="1" applyBorder="1" applyAlignment="1">
      <alignment/>
    </xf>
    <xf numFmtId="0" fontId="105" fillId="0" borderId="0" xfId="0" applyFont="1" applyAlignment="1">
      <alignment horizontal="center" vertical="center" wrapText="1"/>
    </xf>
    <xf numFmtId="0" fontId="4" fillId="0" borderId="0" xfId="0" applyFont="1" applyAlignment="1">
      <alignment horizontal="center" vertical="center"/>
    </xf>
    <xf numFmtId="0" fontId="18" fillId="0" borderId="0" xfId="0" applyFont="1" applyAlignment="1">
      <alignment horizontal="center"/>
    </xf>
    <xf numFmtId="0" fontId="14" fillId="0" borderId="29" xfId="0" applyFont="1" applyBorder="1" applyAlignment="1">
      <alignment horizontal="right" vertical="center"/>
    </xf>
    <xf numFmtId="0" fontId="15" fillId="0" borderId="16" xfId="0" applyFont="1" applyBorder="1" applyAlignment="1">
      <alignment horizontal="center" vertical="center" wrapText="1"/>
    </xf>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center" vertical="center" wrapText="1"/>
    </xf>
    <xf numFmtId="0" fontId="19" fillId="0" borderId="0" xfId="0" applyFont="1" applyAlignment="1">
      <alignment horizontal="center" vertical="center" wrapText="1"/>
    </xf>
    <xf numFmtId="0" fontId="13" fillId="0" borderId="0" xfId="0" applyFont="1" applyAlignment="1">
      <alignment horizontal="center" vertical="center" wrapText="1"/>
    </xf>
    <xf numFmtId="172" fontId="6" fillId="0" borderId="16" xfId="0" applyNumberFormat="1" applyFont="1" applyBorder="1" applyAlignment="1">
      <alignment horizontal="center" vertical="center" wrapText="1"/>
    </xf>
    <xf numFmtId="172" fontId="6" fillId="0" borderId="18" xfId="0" applyNumberFormat="1" applyFont="1" applyBorder="1" applyAlignment="1">
      <alignment horizontal="center" vertical="center" wrapText="1"/>
    </xf>
    <xf numFmtId="172" fontId="6" fillId="0" borderId="19" xfId="0" applyNumberFormat="1" applyFont="1" applyBorder="1" applyAlignment="1">
      <alignment horizontal="center" vertical="center" wrapText="1"/>
    </xf>
    <xf numFmtId="0" fontId="3" fillId="0" borderId="36" xfId="0" applyFont="1" applyBorder="1" applyAlignment="1">
      <alignment/>
    </xf>
    <xf numFmtId="0" fontId="3" fillId="0" borderId="33" xfId="0" applyFont="1" applyBorder="1" applyAlignment="1">
      <alignment/>
    </xf>
    <xf numFmtId="172" fontId="6" fillId="0" borderId="30" xfId="0" applyNumberFormat="1" applyFont="1" applyBorder="1" applyAlignment="1">
      <alignment horizontal="center" vertical="center" wrapText="1"/>
    </xf>
    <xf numFmtId="0" fontId="20" fillId="0" borderId="29" xfId="0" applyFont="1" applyBorder="1" applyAlignment="1">
      <alignment horizontal="right" vertical="center" wrapText="1"/>
    </xf>
    <xf numFmtId="0" fontId="13" fillId="0" borderId="0" xfId="0" applyFont="1" applyAlignment="1">
      <alignment horizontal="right"/>
    </xf>
    <xf numFmtId="0" fontId="2" fillId="0" borderId="16" xfId="0" applyFont="1" applyBorder="1" applyAlignment="1">
      <alignment horizontal="center" vertical="center" wrapText="1"/>
    </xf>
    <xf numFmtId="0" fontId="7" fillId="0" borderId="0" xfId="0" applyFont="1" applyAlignment="1">
      <alignment horizontal="center"/>
    </xf>
    <xf numFmtId="0" fontId="2" fillId="0" borderId="16" xfId="0" applyFont="1" applyBorder="1" applyAlignment="1">
      <alignment horizontal="center" vertical="center"/>
    </xf>
    <xf numFmtId="0" fontId="2" fillId="0" borderId="18" xfId="0" applyFont="1" applyBorder="1" applyAlignment="1">
      <alignment horizontal="center" vertical="center" wrapText="1"/>
    </xf>
    <xf numFmtId="0" fontId="126" fillId="0" borderId="0" xfId="0" applyFont="1" applyAlignment="1">
      <alignment horizontal="center"/>
    </xf>
    <xf numFmtId="0" fontId="132" fillId="0" borderId="31" xfId="0" applyFont="1" applyBorder="1" applyAlignment="1">
      <alignment horizontal="center" vertical="center" wrapText="1"/>
    </xf>
    <xf numFmtId="0" fontId="127" fillId="0" borderId="0" xfId="0" applyFont="1" applyAlignment="1">
      <alignment horizontal="right"/>
    </xf>
    <xf numFmtId="0" fontId="132" fillId="0" borderId="20" xfId="0" applyFont="1" applyBorder="1" applyAlignment="1">
      <alignment horizontal="center" vertical="center" wrapText="1"/>
    </xf>
    <xf numFmtId="0" fontId="3" fillId="0" borderId="37" xfId="0" applyFont="1" applyBorder="1" applyAlignment="1">
      <alignment/>
    </xf>
    <xf numFmtId="0" fontId="3" fillId="0" borderId="38" xfId="0" applyFont="1" applyBorder="1" applyAlignment="1">
      <alignment/>
    </xf>
    <xf numFmtId="0" fontId="132" fillId="0" borderId="30" xfId="0" applyFont="1" applyBorder="1" applyAlignment="1">
      <alignment horizontal="center" vertical="center" wrapText="1"/>
    </xf>
    <xf numFmtId="0" fontId="132" fillId="0" borderId="12" xfId="0" applyFont="1" applyBorder="1" applyAlignment="1">
      <alignment horizontal="center" vertical="center"/>
    </xf>
    <xf numFmtId="0" fontId="132" fillId="0" borderId="31" xfId="0" applyFont="1" applyBorder="1" applyAlignment="1">
      <alignment horizontal="center" vertical="center"/>
    </xf>
    <xf numFmtId="0" fontId="3" fillId="0" borderId="39" xfId="0" applyFont="1" applyBorder="1" applyAlignment="1">
      <alignment/>
    </xf>
    <xf numFmtId="0" fontId="132" fillId="0" borderId="20" xfId="0" applyFont="1" applyBorder="1" applyAlignment="1">
      <alignment horizontal="center" vertical="center"/>
    </xf>
    <xf numFmtId="0" fontId="132" fillId="0" borderId="12" xfId="0" applyFont="1" applyBorder="1" applyAlignment="1">
      <alignment horizontal="center" vertical="center" wrapText="1"/>
    </xf>
    <xf numFmtId="0" fontId="132" fillId="0" borderId="19" xfId="0" applyFont="1" applyBorder="1" applyAlignment="1">
      <alignment horizontal="center" vertical="center" wrapText="1"/>
    </xf>
    <xf numFmtId="0" fontId="132" fillId="0" borderId="16" xfId="0" applyFont="1" applyBorder="1" applyAlignment="1">
      <alignment horizontal="center" vertical="center" wrapText="1"/>
    </xf>
    <xf numFmtId="0" fontId="126" fillId="0" borderId="0" xfId="0" applyFont="1" applyAlignment="1">
      <alignment horizontal="right"/>
    </xf>
    <xf numFmtId="0" fontId="132" fillId="0" borderId="0" xfId="0" applyFont="1" applyAlignment="1">
      <alignment horizontal="center"/>
    </xf>
    <xf numFmtId="173" fontId="122" fillId="0" borderId="40" xfId="0" applyNumberFormat="1" applyFont="1" applyBorder="1" applyAlignment="1">
      <alignment horizontal="center" vertical="center" wrapText="1"/>
    </xf>
    <xf numFmtId="0" fontId="28" fillId="0" borderId="41" xfId="0" applyFont="1" applyBorder="1" applyAlignment="1">
      <alignment/>
    </xf>
    <xf numFmtId="0" fontId="28" fillId="0" borderId="42" xfId="0" applyFont="1" applyBorder="1" applyAlignment="1">
      <alignment/>
    </xf>
    <xf numFmtId="0" fontId="144" fillId="0" borderId="0" xfId="0" applyFont="1" applyAlignment="1">
      <alignment horizontal="center"/>
    </xf>
    <xf numFmtId="173" fontId="122" fillId="0" borderId="43" xfId="0" applyNumberFormat="1" applyFont="1" applyBorder="1" applyAlignment="1">
      <alignment horizontal="center" vertical="center" wrapText="1"/>
    </xf>
    <xf numFmtId="0" fontId="28" fillId="0" borderId="44" xfId="0" applyFont="1" applyBorder="1" applyAlignment="1">
      <alignment/>
    </xf>
    <xf numFmtId="0" fontId="28" fillId="0" borderId="45" xfId="0" applyFont="1" applyBorder="1" applyAlignment="1">
      <alignment/>
    </xf>
    <xf numFmtId="0" fontId="135" fillId="0" borderId="43" xfId="0" applyFont="1" applyBorder="1" applyAlignment="1">
      <alignment horizontal="center" vertical="center" wrapText="1"/>
    </xf>
    <xf numFmtId="0" fontId="3" fillId="0" borderId="44" xfId="0" applyFont="1" applyBorder="1" applyAlignment="1">
      <alignment/>
    </xf>
    <xf numFmtId="0" fontId="3" fillId="0" borderId="45" xfId="0" applyFont="1" applyBorder="1" applyAlignment="1">
      <alignment/>
    </xf>
    <xf numFmtId="173" fontId="26" fillId="0" borderId="16" xfId="0" applyNumberFormat="1" applyFont="1" applyBorder="1" applyAlignment="1">
      <alignment horizontal="center" vertical="center" wrapText="1"/>
    </xf>
    <xf numFmtId="0" fontId="28" fillId="0" borderId="30" xfId="0" applyFont="1" applyBorder="1" applyAlignment="1">
      <alignment/>
    </xf>
    <xf numFmtId="0" fontId="28" fillId="0" borderId="17" xfId="0" applyFont="1" applyBorder="1" applyAlignment="1">
      <alignment/>
    </xf>
    <xf numFmtId="0" fontId="145" fillId="0" borderId="0" xfId="0" applyFont="1" applyAlignment="1">
      <alignment horizontal="center"/>
    </xf>
    <xf numFmtId="0" fontId="135" fillId="0" borderId="0" xfId="0" applyFont="1" applyAlignment="1">
      <alignment horizontal="center" vertical="center" wrapText="1"/>
    </xf>
    <xf numFmtId="0" fontId="19" fillId="0" borderId="0" xfId="0" applyFont="1" applyAlignment="1">
      <alignment horizontal="center"/>
    </xf>
    <xf numFmtId="173" fontId="26" fillId="0" borderId="46" xfId="0" applyNumberFormat="1" applyFont="1" applyBorder="1" applyAlignment="1">
      <alignment horizontal="center" vertical="center" wrapText="1"/>
    </xf>
    <xf numFmtId="0" fontId="122" fillId="0" borderId="47" xfId="0" applyFont="1" applyBorder="1" applyAlignment="1">
      <alignment horizontal="center" vertical="center" wrapText="1"/>
    </xf>
    <xf numFmtId="0" fontId="28" fillId="0" borderId="48" xfId="0" applyFont="1" applyBorder="1" applyAlignment="1">
      <alignment/>
    </xf>
    <xf numFmtId="0" fontId="28" fillId="0" borderId="49" xfId="0" applyFont="1" applyBorder="1" applyAlignment="1">
      <alignment/>
    </xf>
    <xf numFmtId="0" fontId="122" fillId="0" borderId="46" xfId="0" applyFont="1" applyBorder="1" applyAlignment="1">
      <alignment horizontal="center" vertical="center"/>
    </xf>
    <xf numFmtId="173" fontId="26" fillId="0" borderId="18" xfId="0" applyNumberFormat="1" applyFont="1" applyBorder="1" applyAlignment="1">
      <alignment horizontal="center" vertical="center" wrapText="1"/>
    </xf>
    <xf numFmtId="0" fontId="28" fillId="0" borderId="27"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xdr:row>
      <xdr:rowOff>0</xdr:rowOff>
    </xdr:from>
    <xdr:ext cx="1076325" cy="257175"/>
    <xdr:sp>
      <xdr:nvSpPr>
        <xdr:cNvPr id="1" name="Shape 29897"/>
        <xdr:cNvSpPr>
          <a:spLocks/>
        </xdr:cNvSpPr>
      </xdr:nvSpPr>
      <xdr:spPr>
        <a:xfrm>
          <a:off x="9315450" y="161925"/>
          <a:ext cx="1076325" cy="257175"/>
        </a:xfrm>
        <a:prstGeom prst="rect">
          <a:avLst/>
        </a:prstGeom>
        <a:solidFill>
          <a:srgbClr val="FCD5B5"/>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rPr>
            <a:t>Trở về</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xdr:row>
      <xdr:rowOff>0</xdr:rowOff>
    </xdr:from>
    <xdr:ext cx="666750" cy="257175"/>
    <xdr:sp>
      <xdr:nvSpPr>
        <xdr:cNvPr id="1" name="Shape 30920"/>
        <xdr:cNvSpPr>
          <a:spLocks/>
        </xdr:cNvSpPr>
      </xdr:nvSpPr>
      <xdr:spPr>
        <a:xfrm>
          <a:off x="9048750" y="161925"/>
          <a:ext cx="666750" cy="257175"/>
        </a:xfrm>
        <a:prstGeom prst="rect">
          <a:avLst/>
        </a:prstGeom>
        <a:solidFill>
          <a:srgbClr val="FCD5B5"/>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rPr>
            <a:t>Trở về</a:t>
          </a: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K99"/>
  <sheetViews>
    <sheetView zoomScalePageLayoutView="0" workbookViewId="0" topLeftCell="A1">
      <pane xSplit="1" ySplit="6" topLeftCell="B7" activePane="bottomRight" state="frozen"/>
      <selection pane="topLeft" activeCell="A1" sqref="A1"/>
      <selection pane="topRight" activeCell="B1" sqref="B1"/>
      <selection pane="bottomLeft" activeCell="A8" sqref="A8"/>
      <selection pane="bottomRight" activeCell="G26" sqref="G26"/>
    </sheetView>
  </sheetViews>
  <sheetFormatPr defaultColWidth="14.421875" defaultRowHeight="15" customHeight="1"/>
  <cols>
    <col min="1" max="1" width="6.28125" style="0" customWidth="1"/>
    <col min="2" max="2" width="39.57421875" style="0" customWidth="1"/>
    <col min="3" max="3" width="16.00390625" style="0" customWidth="1"/>
    <col min="4" max="4" width="17.8515625" style="0" customWidth="1"/>
    <col min="5" max="5" width="9.28125" style="0" customWidth="1"/>
    <col min="6" max="6" width="17.00390625" style="0" hidden="1" customWidth="1"/>
    <col min="7" max="11" width="8.00390625" style="0" customWidth="1"/>
  </cols>
  <sheetData>
    <row r="1" spans="1:11" ht="17.25" customHeight="1">
      <c r="A1" s="357"/>
      <c r="B1" s="358"/>
      <c r="C1" s="1"/>
      <c r="D1" s="359" t="s">
        <v>0</v>
      </c>
      <c r="E1" s="358"/>
      <c r="F1" s="1"/>
      <c r="G1" s="1"/>
      <c r="H1" s="1"/>
      <c r="I1" s="1"/>
      <c r="J1" s="1"/>
      <c r="K1" s="1"/>
    </row>
    <row r="2" spans="1:11" ht="17.25" customHeight="1">
      <c r="A2" s="357"/>
      <c r="B2" s="358"/>
      <c r="C2" s="1"/>
      <c r="D2" s="362"/>
      <c r="E2" s="358"/>
      <c r="F2" s="1"/>
      <c r="G2" s="1"/>
      <c r="H2" s="1"/>
      <c r="I2" s="1"/>
      <c r="J2" s="1"/>
      <c r="K2" s="1"/>
    </row>
    <row r="3" spans="1:11" ht="20.25" customHeight="1">
      <c r="A3" s="360" t="s">
        <v>1</v>
      </c>
      <c r="B3" s="358"/>
      <c r="C3" s="358"/>
      <c r="D3" s="358"/>
      <c r="E3" s="358"/>
      <c r="F3" s="1"/>
      <c r="G3" s="1"/>
      <c r="H3" s="1"/>
      <c r="I3" s="1"/>
      <c r="J3" s="1"/>
      <c r="K3" s="1"/>
    </row>
    <row r="4" spans="1:11" ht="24.75" customHeight="1">
      <c r="A4" s="363" t="s">
        <v>431</v>
      </c>
      <c r="B4" s="358"/>
      <c r="C4" s="358"/>
      <c r="D4" s="358"/>
      <c r="E4" s="358"/>
      <c r="F4" s="4"/>
      <c r="G4" s="4"/>
      <c r="H4" s="4"/>
      <c r="I4" s="4"/>
      <c r="J4" s="4"/>
      <c r="K4" s="4"/>
    </row>
    <row r="5" spans="1:11" ht="24.75" customHeight="1" hidden="1">
      <c r="A5" s="363" t="s">
        <v>2</v>
      </c>
      <c r="B5" s="358"/>
      <c r="C5" s="358"/>
      <c r="D5" s="358"/>
      <c r="E5" s="358"/>
      <c r="F5" s="4"/>
      <c r="G5" s="4"/>
      <c r="H5" s="4"/>
      <c r="I5" s="4"/>
      <c r="J5" s="4"/>
      <c r="K5" s="4"/>
    </row>
    <row r="6" spans="1:11" ht="24.75" customHeight="1" hidden="1">
      <c r="A6" s="363" t="s">
        <v>3</v>
      </c>
      <c r="B6" s="358"/>
      <c r="C6" s="358"/>
      <c r="D6" s="358"/>
      <c r="E6" s="358"/>
      <c r="F6" s="4"/>
      <c r="G6" s="4"/>
      <c r="H6" s="4"/>
      <c r="I6" s="4"/>
      <c r="J6" s="4"/>
      <c r="K6" s="4"/>
    </row>
    <row r="7" spans="1:11" ht="12.75" customHeight="1">
      <c r="A7" s="5"/>
      <c r="B7" s="5"/>
      <c r="C7" s="5"/>
      <c r="D7" s="6"/>
      <c r="E7" s="5"/>
      <c r="F7" s="4"/>
      <c r="G7" s="4"/>
      <c r="H7" s="4"/>
      <c r="I7" s="4"/>
      <c r="J7" s="4"/>
      <c r="K7" s="4"/>
    </row>
    <row r="8" spans="1:11" ht="12.75" customHeight="1">
      <c r="A8" s="1"/>
      <c r="B8" s="1"/>
      <c r="C8" s="1"/>
      <c r="D8" s="2"/>
      <c r="E8" s="7" t="s">
        <v>4</v>
      </c>
      <c r="F8" s="1"/>
      <c r="G8" s="1"/>
      <c r="H8" s="1"/>
      <c r="I8" s="1"/>
      <c r="J8" s="1"/>
      <c r="K8" s="1"/>
    </row>
    <row r="9" spans="1:11" ht="58.5" customHeight="1">
      <c r="A9" s="8" t="s">
        <v>5</v>
      </c>
      <c r="B9" s="8" t="s">
        <v>6</v>
      </c>
      <c r="C9" s="8" t="s">
        <v>7</v>
      </c>
      <c r="D9" s="9" t="s">
        <v>8</v>
      </c>
      <c r="E9" s="8" t="s">
        <v>9</v>
      </c>
      <c r="F9" s="1"/>
      <c r="G9" s="1"/>
      <c r="H9" s="1"/>
      <c r="I9" s="1"/>
      <c r="J9" s="1"/>
      <c r="K9" s="1"/>
    </row>
    <row r="10" spans="1:11" ht="21" customHeight="1">
      <c r="A10" s="10" t="s">
        <v>10</v>
      </c>
      <c r="B10" s="11" t="s">
        <v>11</v>
      </c>
      <c r="C10" s="12">
        <f>C11+C14+C18+C19+C20+C21</f>
        <v>180116000000</v>
      </c>
      <c r="D10" s="13">
        <f>D11+D14+D18+D19+D20+D21</f>
        <v>305381849175</v>
      </c>
      <c r="E10" s="14">
        <f>D10/C10*100</f>
        <v>169.5473190471696</v>
      </c>
      <c r="F10" s="15"/>
      <c r="G10" s="1"/>
      <c r="H10" s="1"/>
      <c r="I10" s="1"/>
      <c r="J10" s="1"/>
      <c r="K10" s="1"/>
    </row>
    <row r="11" spans="1:11" ht="18" customHeight="1">
      <c r="A11" s="16">
        <v>1</v>
      </c>
      <c r="B11" s="17" t="s">
        <v>12</v>
      </c>
      <c r="C11" s="18">
        <f>SUM(C12:C13)</f>
        <v>50225000000</v>
      </c>
      <c r="D11" s="19">
        <f>SUM(D12:D13)</f>
        <v>76517771671</v>
      </c>
      <c r="E11" s="20">
        <f>D11/C11*100</f>
        <v>152.3499684838228</v>
      </c>
      <c r="F11" s="15"/>
      <c r="G11" s="1"/>
      <c r="H11" s="1"/>
      <c r="I11" s="1"/>
      <c r="J11" s="1"/>
      <c r="K11" s="1"/>
    </row>
    <row r="12" spans="1:11" ht="18" customHeight="1">
      <c r="A12" s="21"/>
      <c r="B12" s="22" t="s">
        <v>13</v>
      </c>
      <c r="C12" s="23">
        <f>50000000+40000000+720000000+500000000+110000000+6240000000</f>
        <v>7660000000</v>
      </c>
      <c r="D12" s="24">
        <v>12868495170</v>
      </c>
      <c r="E12" s="25">
        <f>D12/C12*100</f>
        <v>167.99602049608356</v>
      </c>
      <c r="F12" s="26"/>
      <c r="G12" s="1"/>
      <c r="H12" s="1"/>
      <c r="I12" s="1"/>
      <c r="J12" s="1"/>
      <c r="K12" s="1"/>
    </row>
    <row r="13" spans="1:11" ht="28.5" customHeight="1">
      <c r="A13" s="21"/>
      <c r="B13" s="27" t="s">
        <v>14</v>
      </c>
      <c r="C13" s="23">
        <f>50225000000-C12</f>
        <v>42565000000</v>
      </c>
      <c r="D13" s="24">
        <v>63649276501</v>
      </c>
      <c r="E13" s="25">
        <f>D13/C13*100</f>
        <v>149.53430400798777</v>
      </c>
      <c r="F13" s="15"/>
      <c r="G13" s="1"/>
      <c r="H13" s="1"/>
      <c r="I13" s="1"/>
      <c r="J13" s="1"/>
      <c r="K13" s="1"/>
    </row>
    <row r="14" spans="1:11" ht="18" customHeight="1">
      <c r="A14" s="16">
        <v>2</v>
      </c>
      <c r="B14" s="17" t="s">
        <v>15</v>
      </c>
      <c r="C14" s="18">
        <f>SUM(C15:C16)</f>
        <v>129891000000</v>
      </c>
      <c r="D14" s="19">
        <f>SUM(D15:D16)</f>
        <v>152526020000</v>
      </c>
      <c r="E14" s="20">
        <f>D14/C14*100</f>
        <v>117.42616501528205</v>
      </c>
      <c r="F14" s="1"/>
      <c r="G14" s="1"/>
      <c r="H14" s="1"/>
      <c r="I14" s="1"/>
      <c r="J14" s="1"/>
      <c r="K14" s="1"/>
    </row>
    <row r="15" spans="1:11" ht="18" customHeight="1">
      <c r="A15" s="16"/>
      <c r="B15" s="22" t="s">
        <v>16</v>
      </c>
      <c r="C15" s="23">
        <v>63365000000</v>
      </c>
      <c r="D15" s="24">
        <f>+C15</f>
        <v>63365000000</v>
      </c>
      <c r="E15" s="25"/>
      <c r="F15" s="15"/>
      <c r="G15" s="1"/>
      <c r="H15" s="1"/>
      <c r="I15" s="1"/>
      <c r="J15" s="1"/>
      <c r="K15" s="1"/>
    </row>
    <row r="16" spans="1:11" ht="18" customHeight="1">
      <c r="A16" s="16"/>
      <c r="B16" s="22" t="s">
        <v>17</v>
      </c>
      <c r="C16" s="23">
        <v>66526000000</v>
      </c>
      <c r="D16" s="24">
        <v>89161020000</v>
      </c>
      <c r="E16" s="25"/>
      <c r="F16" s="1"/>
      <c r="G16" s="1"/>
      <c r="H16" s="1"/>
      <c r="I16" s="1"/>
      <c r="J16" s="1"/>
      <c r="K16" s="1"/>
    </row>
    <row r="17" spans="1:11" ht="18" customHeight="1">
      <c r="A17" s="16"/>
      <c r="B17" s="17" t="s">
        <v>18</v>
      </c>
      <c r="C17" s="24">
        <v>10759000000</v>
      </c>
      <c r="D17" s="19">
        <v>10759000000</v>
      </c>
      <c r="E17" s="20"/>
      <c r="F17" s="1"/>
      <c r="G17" s="1"/>
      <c r="H17" s="1"/>
      <c r="I17" s="1"/>
      <c r="J17" s="1"/>
      <c r="K17" s="1"/>
    </row>
    <row r="18" spans="1:11" ht="18" customHeight="1">
      <c r="A18" s="16">
        <v>3</v>
      </c>
      <c r="B18" s="17" t="s">
        <v>19</v>
      </c>
      <c r="C18" s="23"/>
      <c r="D18" s="19">
        <v>23169000</v>
      </c>
      <c r="E18" s="20"/>
      <c r="F18" s="1"/>
      <c r="G18" s="1"/>
      <c r="H18" s="1"/>
      <c r="I18" s="1"/>
      <c r="J18" s="1"/>
      <c r="K18" s="1"/>
    </row>
    <row r="19" spans="1:11" ht="18" customHeight="1">
      <c r="A19" s="16">
        <v>4</v>
      </c>
      <c r="B19" s="17" t="s">
        <v>20</v>
      </c>
      <c r="C19" s="18"/>
      <c r="D19" s="19">
        <v>74944576731</v>
      </c>
      <c r="E19" s="20"/>
      <c r="F19" s="15"/>
      <c r="G19" s="1"/>
      <c r="H19" s="1"/>
      <c r="I19" s="1"/>
      <c r="J19" s="1"/>
      <c r="K19" s="1"/>
    </row>
    <row r="20" spans="1:11" ht="18" customHeight="1">
      <c r="A20" s="16">
        <v>5</v>
      </c>
      <c r="B20" s="17" t="s">
        <v>21</v>
      </c>
      <c r="C20" s="18"/>
      <c r="D20" s="19"/>
      <c r="E20" s="20"/>
      <c r="F20" s="1"/>
      <c r="G20" s="1"/>
      <c r="H20" s="1"/>
      <c r="I20" s="1"/>
      <c r="J20" s="1"/>
      <c r="K20" s="1"/>
    </row>
    <row r="21" spans="1:11" ht="18" customHeight="1">
      <c r="A21" s="16">
        <v>7</v>
      </c>
      <c r="B21" s="17" t="s">
        <v>22</v>
      </c>
      <c r="C21" s="18"/>
      <c r="D21" s="19">
        <v>1370311773</v>
      </c>
      <c r="E21" s="20"/>
      <c r="F21" s="1"/>
      <c r="G21" s="1"/>
      <c r="H21" s="1"/>
      <c r="I21" s="1"/>
      <c r="J21" s="1"/>
      <c r="K21" s="1"/>
    </row>
    <row r="22" spans="1:11" ht="21" customHeight="1">
      <c r="A22" s="10" t="s">
        <v>23</v>
      </c>
      <c r="B22" s="11" t="s">
        <v>24</v>
      </c>
      <c r="C22" s="12">
        <f>C23+C24+C25+C26+C27+C28</f>
        <v>180116000000</v>
      </c>
      <c r="D22" s="13">
        <f>D23+D24+D25+D26+D27+D28</f>
        <v>303394408799</v>
      </c>
      <c r="E22" s="14">
        <f>D22/C22*100</f>
        <v>168.4438965994137</v>
      </c>
      <c r="F22" s="28">
        <f>+D10-D22</f>
        <v>1987440376</v>
      </c>
      <c r="G22" s="29"/>
      <c r="H22" s="29"/>
      <c r="I22" s="29"/>
      <c r="J22" s="29"/>
      <c r="K22" s="29"/>
    </row>
    <row r="23" spans="1:11" ht="18" customHeight="1">
      <c r="A23" s="16">
        <v>1</v>
      </c>
      <c r="B23" s="17" t="s">
        <v>25</v>
      </c>
      <c r="C23" s="18">
        <f>31105000000+2999000000+44217000000</f>
        <v>78321000000</v>
      </c>
      <c r="D23" s="19">
        <v>105762295348</v>
      </c>
      <c r="E23" s="20">
        <f>D23/C23*100</f>
        <v>135.0369573268983</v>
      </c>
      <c r="F23" s="26"/>
      <c r="G23" s="1"/>
      <c r="H23" s="1"/>
      <c r="I23" s="1"/>
      <c r="J23" s="1"/>
      <c r="K23" s="1"/>
    </row>
    <row r="24" spans="1:11" ht="18" customHeight="1">
      <c r="A24" s="16">
        <v>2</v>
      </c>
      <c r="B24" s="17" t="s">
        <v>26</v>
      </c>
      <c r="C24" s="18">
        <f>4750000000+5539000000+1066000000+87947000000+146000000+75000000</f>
        <v>99523000000</v>
      </c>
      <c r="D24" s="19">
        <v>109714602223</v>
      </c>
      <c r="E24" s="20">
        <f>D24/C24*100</f>
        <v>110.24044916551954</v>
      </c>
      <c r="F24" s="1"/>
      <c r="G24" s="1"/>
      <c r="H24" s="1"/>
      <c r="I24" s="1"/>
      <c r="J24" s="1"/>
      <c r="K24" s="1"/>
    </row>
    <row r="25" spans="1:11" ht="18" customHeight="1">
      <c r="A25" s="16">
        <v>3</v>
      </c>
      <c r="B25" s="17" t="s">
        <v>27</v>
      </c>
      <c r="C25" s="18">
        <v>2272000000</v>
      </c>
      <c r="D25" s="19"/>
      <c r="E25" s="20">
        <f>D25/C25*100</f>
        <v>0</v>
      </c>
      <c r="F25" s="1"/>
      <c r="G25" s="1"/>
      <c r="H25" s="1"/>
      <c r="I25" s="1"/>
      <c r="J25" s="1"/>
      <c r="K25" s="1"/>
    </row>
    <row r="26" spans="1:11" ht="18" customHeight="1">
      <c r="A26" s="16">
        <v>4</v>
      </c>
      <c r="B26" s="17" t="s">
        <v>28</v>
      </c>
      <c r="C26" s="20"/>
      <c r="D26" s="19">
        <v>84590881688</v>
      </c>
      <c r="E26" s="20"/>
      <c r="F26" s="1"/>
      <c r="G26" s="1"/>
      <c r="H26" s="1"/>
      <c r="I26" s="1"/>
      <c r="J26" s="1"/>
      <c r="K26" s="1"/>
    </row>
    <row r="27" spans="1:11" ht="28.5" customHeight="1">
      <c r="A27" s="30">
        <v>6</v>
      </c>
      <c r="B27" s="31" t="s">
        <v>29</v>
      </c>
      <c r="C27" s="32"/>
      <c r="D27" s="33"/>
      <c r="E27" s="20"/>
      <c r="F27" s="1"/>
      <c r="G27" s="1"/>
      <c r="H27" s="1"/>
      <c r="I27" s="1"/>
      <c r="J27" s="1"/>
      <c r="K27" s="1"/>
    </row>
    <row r="28" spans="1:11" ht="18.75" customHeight="1">
      <c r="A28" s="30">
        <v>7</v>
      </c>
      <c r="B28" s="31" t="s">
        <v>30</v>
      </c>
      <c r="C28" s="34"/>
      <c r="D28" s="33">
        <v>3326629540</v>
      </c>
      <c r="E28" s="34"/>
      <c r="F28" s="1"/>
      <c r="G28" s="1"/>
      <c r="H28" s="1"/>
      <c r="I28" s="1"/>
      <c r="J28" s="1"/>
      <c r="K28" s="1"/>
    </row>
    <row r="29" spans="1:11" ht="12.75" customHeight="1">
      <c r="A29" s="35"/>
      <c r="B29" s="35"/>
      <c r="C29" s="35"/>
      <c r="D29" s="36"/>
      <c r="E29" s="35"/>
      <c r="F29" s="1"/>
      <c r="G29" s="1"/>
      <c r="H29" s="1"/>
      <c r="I29" s="1"/>
      <c r="J29" s="1"/>
      <c r="K29" s="1"/>
    </row>
    <row r="30" spans="1:11" ht="9" customHeight="1">
      <c r="A30" s="1"/>
      <c r="B30" s="1"/>
      <c r="C30" s="361"/>
      <c r="D30" s="358"/>
      <c r="E30" s="358"/>
      <c r="F30" s="1"/>
      <c r="G30" s="1"/>
      <c r="H30" s="1"/>
      <c r="I30" s="1"/>
      <c r="J30" s="1"/>
      <c r="K30" s="1"/>
    </row>
    <row r="31" spans="1:11" ht="20.25" customHeight="1" hidden="1">
      <c r="A31" s="1"/>
      <c r="B31" s="1"/>
      <c r="C31" s="360" t="s">
        <v>31</v>
      </c>
      <c r="D31" s="358"/>
      <c r="E31" s="358"/>
      <c r="F31" s="1"/>
      <c r="G31" s="1"/>
      <c r="H31" s="1"/>
      <c r="I31" s="1"/>
      <c r="J31" s="1"/>
      <c r="K31" s="1"/>
    </row>
    <row r="32" spans="1:11" ht="12.75" customHeight="1" hidden="1">
      <c r="A32" s="1"/>
      <c r="B32" s="1"/>
      <c r="C32" s="1"/>
      <c r="D32" s="2"/>
      <c r="E32" s="1"/>
      <c r="F32" s="1"/>
      <c r="G32" s="1"/>
      <c r="H32" s="1"/>
      <c r="I32" s="1"/>
      <c r="J32" s="1"/>
      <c r="K32" s="1"/>
    </row>
    <row r="33" spans="1:11" ht="12.75" customHeight="1" hidden="1">
      <c r="A33" s="1"/>
      <c r="B33" s="1"/>
      <c r="C33" s="1"/>
      <c r="D33" s="2"/>
      <c r="E33" s="1"/>
      <c r="F33" s="1"/>
      <c r="G33" s="1"/>
      <c r="H33" s="1"/>
      <c r="I33" s="1"/>
      <c r="J33" s="1"/>
      <c r="K33" s="1"/>
    </row>
    <row r="34" spans="1:11" ht="12.75" customHeight="1" hidden="1">
      <c r="A34" s="1"/>
      <c r="B34" s="1"/>
      <c r="C34" s="1"/>
      <c r="D34" s="2"/>
      <c r="E34" s="1"/>
      <c r="F34" s="1"/>
      <c r="G34" s="1"/>
      <c r="H34" s="1"/>
      <c r="I34" s="1"/>
      <c r="J34" s="1"/>
      <c r="K34" s="1"/>
    </row>
    <row r="35" spans="1:11" ht="12.75" customHeight="1" hidden="1">
      <c r="A35" s="1"/>
      <c r="B35" s="1"/>
      <c r="C35" s="1"/>
      <c r="D35" s="2"/>
      <c r="E35" s="1"/>
      <c r="F35" s="1"/>
      <c r="G35" s="1"/>
      <c r="H35" s="1"/>
      <c r="I35" s="1"/>
      <c r="J35" s="1"/>
      <c r="K35" s="1"/>
    </row>
    <row r="36" spans="1:11" ht="12.75" customHeight="1" hidden="1">
      <c r="A36" s="1"/>
      <c r="B36" s="1"/>
      <c r="C36" s="1"/>
      <c r="D36" s="2"/>
      <c r="E36" s="1"/>
      <c r="F36" s="1"/>
      <c r="G36" s="1"/>
      <c r="H36" s="1"/>
      <c r="I36" s="1"/>
      <c r="J36" s="1"/>
      <c r="K36" s="1"/>
    </row>
    <row r="37" spans="1:11" ht="12.75" customHeight="1">
      <c r="A37" s="1"/>
      <c r="B37" s="1"/>
      <c r="C37" s="1"/>
      <c r="D37" s="2"/>
      <c r="E37" s="1"/>
      <c r="F37" s="1"/>
      <c r="G37" s="1"/>
      <c r="H37" s="1"/>
      <c r="I37" s="1"/>
      <c r="J37" s="1"/>
      <c r="K37" s="1"/>
    </row>
    <row r="38" spans="1:11" ht="12.75" customHeight="1">
      <c r="A38" s="1"/>
      <c r="B38" s="1"/>
      <c r="C38" s="1"/>
      <c r="D38" s="2"/>
      <c r="E38" s="1"/>
      <c r="F38" s="1"/>
      <c r="G38" s="1"/>
      <c r="H38" s="1"/>
      <c r="I38" s="1"/>
      <c r="J38" s="1"/>
      <c r="K38" s="1"/>
    </row>
    <row r="39" spans="1:11" ht="12.75" customHeight="1">
      <c r="A39" s="1"/>
      <c r="B39" s="1"/>
      <c r="C39" s="1"/>
      <c r="D39" s="2"/>
      <c r="E39" s="1"/>
      <c r="F39" s="1"/>
      <c r="G39" s="1"/>
      <c r="H39" s="1"/>
      <c r="I39" s="1"/>
      <c r="J39" s="1"/>
      <c r="K39" s="1"/>
    </row>
    <row r="40" spans="1:11" ht="12.75" customHeight="1">
      <c r="A40" s="1"/>
      <c r="B40" s="1"/>
      <c r="C40" s="1"/>
      <c r="D40" s="2"/>
      <c r="E40" s="1"/>
      <c r="F40" s="1"/>
      <c r="G40" s="1"/>
      <c r="H40" s="1"/>
      <c r="I40" s="1"/>
      <c r="J40" s="1"/>
      <c r="K40" s="1"/>
    </row>
    <row r="41" spans="1:11" ht="12.75" customHeight="1">
      <c r="A41" s="1"/>
      <c r="B41" s="1"/>
      <c r="C41" s="1"/>
      <c r="D41" s="2"/>
      <c r="E41" s="1"/>
      <c r="F41" s="1"/>
      <c r="G41" s="1"/>
      <c r="H41" s="1"/>
      <c r="I41" s="1"/>
      <c r="J41" s="1"/>
      <c r="K41" s="1"/>
    </row>
    <row r="42" spans="1:11" ht="12.75" customHeight="1">
      <c r="A42" s="1"/>
      <c r="B42" s="1"/>
      <c r="C42" s="1"/>
      <c r="D42" s="2"/>
      <c r="E42" s="1"/>
      <c r="F42" s="1"/>
      <c r="G42" s="1"/>
      <c r="H42" s="1"/>
      <c r="I42" s="1"/>
      <c r="J42" s="1"/>
      <c r="K42" s="1"/>
    </row>
    <row r="43" spans="1:11" ht="12.75" customHeight="1">
      <c r="A43" s="1"/>
      <c r="B43" s="1"/>
      <c r="C43" s="1"/>
      <c r="D43" s="2"/>
      <c r="E43" s="1"/>
      <c r="F43" s="1"/>
      <c r="G43" s="1"/>
      <c r="H43" s="1"/>
      <c r="I43" s="1"/>
      <c r="J43" s="1"/>
      <c r="K43" s="1"/>
    </row>
    <row r="44" spans="1:11" ht="12.75" customHeight="1">
      <c r="A44" s="1"/>
      <c r="B44" s="1"/>
      <c r="C44" s="1"/>
      <c r="D44" s="2"/>
      <c r="E44" s="1"/>
      <c r="F44" s="1"/>
      <c r="G44" s="1"/>
      <c r="H44" s="1"/>
      <c r="I44" s="1"/>
      <c r="J44" s="1"/>
      <c r="K44" s="1"/>
    </row>
    <row r="45" spans="1:11" ht="12.75" customHeight="1">
      <c r="A45" s="1"/>
      <c r="B45" s="1"/>
      <c r="C45" s="1"/>
      <c r="D45" s="2"/>
      <c r="E45" s="1"/>
      <c r="F45" s="1"/>
      <c r="G45" s="1"/>
      <c r="H45" s="1"/>
      <c r="I45" s="1"/>
      <c r="J45" s="1"/>
      <c r="K45" s="1"/>
    </row>
    <row r="46" spans="1:11" ht="12.75" customHeight="1">
      <c r="A46" s="1"/>
      <c r="B46" s="1"/>
      <c r="C46" s="1"/>
      <c r="D46" s="2"/>
      <c r="E46" s="1"/>
      <c r="F46" s="1"/>
      <c r="G46" s="1"/>
      <c r="H46" s="1"/>
      <c r="I46" s="1"/>
      <c r="J46" s="1"/>
      <c r="K46" s="1"/>
    </row>
    <row r="47" spans="1:11" ht="12.75" customHeight="1">
      <c r="A47" s="1"/>
      <c r="B47" s="1"/>
      <c r="C47" s="1"/>
      <c r="D47" s="2"/>
      <c r="E47" s="1"/>
      <c r="F47" s="1"/>
      <c r="G47" s="1"/>
      <c r="H47" s="1"/>
      <c r="I47" s="1"/>
      <c r="J47" s="1"/>
      <c r="K47" s="1"/>
    </row>
    <row r="48" spans="1:11" ht="12.75" customHeight="1">
      <c r="A48" s="1"/>
      <c r="B48" s="1"/>
      <c r="C48" s="1"/>
      <c r="D48" s="2"/>
      <c r="E48" s="1"/>
      <c r="F48" s="1"/>
      <c r="G48" s="1"/>
      <c r="H48" s="1"/>
      <c r="I48" s="1"/>
      <c r="J48" s="1"/>
      <c r="K48" s="1"/>
    </row>
    <row r="49" spans="1:11" ht="12.75" customHeight="1">
      <c r="A49" s="1"/>
      <c r="B49" s="1"/>
      <c r="C49" s="1"/>
      <c r="D49" s="2"/>
      <c r="E49" s="1"/>
      <c r="F49" s="1"/>
      <c r="G49" s="1"/>
      <c r="H49" s="1"/>
      <c r="I49" s="1"/>
      <c r="J49" s="1"/>
      <c r="K49" s="1"/>
    </row>
    <row r="50" spans="1:11" ht="12.75" customHeight="1">
      <c r="A50" s="1"/>
      <c r="B50" s="1"/>
      <c r="C50" s="1"/>
      <c r="D50" s="2"/>
      <c r="E50" s="1"/>
      <c r="F50" s="1"/>
      <c r="G50" s="1"/>
      <c r="H50" s="1"/>
      <c r="I50" s="1"/>
      <c r="J50" s="1"/>
      <c r="K50" s="1"/>
    </row>
    <row r="51" spans="1:11" ht="12.75" customHeight="1">
      <c r="A51" s="1"/>
      <c r="B51" s="1"/>
      <c r="C51" s="1"/>
      <c r="D51" s="2"/>
      <c r="E51" s="1"/>
      <c r="F51" s="1"/>
      <c r="G51" s="1"/>
      <c r="H51" s="1"/>
      <c r="I51" s="1"/>
      <c r="J51" s="1"/>
      <c r="K51" s="1"/>
    </row>
    <row r="52" spans="1:11" ht="12.75" customHeight="1">
      <c r="A52" s="1"/>
      <c r="B52" s="1"/>
      <c r="C52" s="1"/>
      <c r="D52" s="2"/>
      <c r="E52" s="1"/>
      <c r="F52" s="1"/>
      <c r="G52" s="1"/>
      <c r="H52" s="1"/>
      <c r="I52" s="1"/>
      <c r="J52" s="1"/>
      <c r="K52" s="1"/>
    </row>
    <row r="53" spans="1:11" ht="12.75" customHeight="1">
      <c r="A53" s="1"/>
      <c r="B53" s="1"/>
      <c r="C53" s="1"/>
      <c r="D53" s="2"/>
      <c r="E53" s="1"/>
      <c r="F53" s="1"/>
      <c r="G53" s="1"/>
      <c r="H53" s="1"/>
      <c r="I53" s="1"/>
      <c r="J53" s="1"/>
      <c r="K53" s="1"/>
    </row>
    <row r="54" spans="1:11" ht="12.75" customHeight="1">
      <c r="A54" s="1"/>
      <c r="B54" s="1"/>
      <c r="C54" s="1"/>
      <c r="D54" s="2"/>
      <c r="E54" s="1"/>
      <c r="F54" s="1"/>
      <c r="G54" s="1"/>
      <c r="H54" s="1"/>
      <c r="I54" s="1"/>
      <c r="J54" s="1"/>
      <c r="K54" s="1"/>
    </row>
    <row r="55" spans="1:11" ht="12.75" customHeight="1">
      <c r="A55" s="1"/>
      <c r="B55" s="1"/>
      <c r="C55" s="1"/>
      <c r="D55" s="2"/>
      <c r="E55" s="1"/>
      <c r="F55" s="1"/>
      <c r="G55" s="1"/>
      <c r="H55" s="1"/>
      <c r="I55" s="1"/>
      <c r="J55" s="1"/>
      <c r="K55" s="1"/>
    </row>
    <row r="56" spans="1:11" ht="12.75" customHeight="1">
      <c r="A56" s="1"/>
      <c r="B56" s="1"/>
      <c r="C56" s="1"/>
      <c r="D56" s="2"/>
      <c r="E56" s="1"/>
      <c r="F56" s="1"/>
      <c r="G56" s="1"/>
      <c r="H56" s="1"/>
      <c r="I56" s="1"/>
      <c r="J56" s="1"/>
      <c r="K56" s="1"/>
    </row>
    <row r="57" spans="1:11" ht="12.75" customHeight="1">
      <c r="A57" s="1"/>
      <c r="B57" s="1"/>
      <c r="C57" s="1"/>
      <c r="D57" s="2"/>
      <c r="E57" s="1"/>
      <c r="F57" s="1"/>
      <c r="G57" s="1"/>
      <c r="H57" s="1"/>
      <c r="I57" s="1"/>
      <c r="J57" s="1"/>
      <c r="K57" s="1"/>
    </row>
    <row r="58" spans="1:11" ht="12.75" customHeight="1">
      <c r="A58" s="1"/>
      <c r="B58" s="1"/>
      <c r="C58" s="1"/>
      <c r="D58" s="2"/>
      <c r="E58" s="1"/>
      <c r="F58" s="1"/>
      <c r="G58" s="1"/>
      <c r="H58" s="1"/>
      <c r="I58" s="1"/>
      <c r="J58" s="1"/>
      <c r="K58" s="1"/>
    </row>
    <row r="59" spans="1:11" ht="12.75" customHeight="1">
      <c r="A59" s="1"/>
      <c r="B59" s="1"/>
      <c r="C59" s="1"/>
      <c r="D59" s="2"/>
      <c r="E59" s="1"/>
      <c r="F59" s="1"/>
      <c r="G59" s="1"/>
      <c r="H59" s="1"/>
      <c r="I59" s="1"/>
      <c r="J59" s="1"/>
      <c r="K59" s="1"/>
    </row>
    <row r="60" spans="1:11" ht="12.75" customHeight="1">
      <c r="A60" s="1"/>
      <c r="B60" s="1"/>
      <c r="C60" s="1"/>
      <c r="D60" s="2"/>
      <c r="E60" s="1"/>
      <c r="F60" s="1"/>
      <c r="G60" s="1"/>
      <c r="H60" s="1"/>
      <c r="I60" s="1"/>
      <c r="J60" s="1"/>
      <c r="K60" s="1"/>
    </row>
    <row r="61" spans="1:11" ht="12.75" customHeight="1">
      <c r="A61" s="1"/>
      <c r="B61" s="1"/>
      <c r="C61" s="1"/>
      <c r="D61" s="2"/>
      <c r="E61" s="1"/>
      <c r="F61" s="1"/>
      <c r="G61" s="1"/>
      <c r="H61" s="1"/>
      <c r="I61" s="1"/>
      <c r="J61" s="1"/>
      <c r="K61" s="1"/>
    </row>
    <row r="62" spans="1:11" ht="12.75" customHeight="1">
      <c r="A62" s="1"/>
      <c r="B62" s="1"/>
      <c r="C62" s="1"/>
      <c r="D62" s="2"/>
      <c r="E62" s="1"/>
      <c r="F62" s="1"/>
      <c r="G62" s="1"/>
      <c r="H62" s="1"/>
      <c r="I62" s="1"/>
      <c r="J62" s="1"/>
      <c r="K62" s="1"/>
    </row>
    <row r="63" spans="1:11" ht="12.75" customHeight="1">
      <c r="A63" s="1"/>
      <c r="B63" s="1"/>
      <c r="C63" s="1"/>
      <c r="D63" s="2"/>
      <c r="E63" s="1"/>
      <c r="F63" s="1"/>
      <c r="G63" s="1"/>
      <c r="H63" s="1"/>
      <c r="I63" s="1"/>
      <c r="J63" s="1"/>
      <c r="K63" s="1"/>
    </row>
    <row r="64" spans="1:11" ht="12.75" customHeight="1">
      <c r="A64" s="1"/>
      <c r="B64" s="1"/>
      <c r="C64" s="1"/>
      <c r="D64" s="2"/>
      <c r="E64" s="1"/>
      <c r="F64" s="1"/>
      <c r="G64" s="1"/>
      <c r="H64" s="1"/>
      <c r="I64" s="1"/>
      <c r="J64" s="1"/>
      <c r="K64" s="1"/>
    </row>
    <row r="65" spans="1:11" ht="12.75" customHeight="1">
      <c r="A65" s="1"/>
      <c r="B65" s="1"/>
      <c r="C65" s="1"/>
      <c r="D65" s="2"/>
      <c r="E65" s="1"/>
      <c r="F65" s="1"/>
      <c r="G65" s="1"/>
      <c r="H65" s="1"/>
      <c r="I65" s="1"/>
      <c r="J65" s="1"/>
      <c r="K65" s="1"/>
    </row>
    <row r="66" spans="1:11" ht="12.75" customHeight="1">
      <c r="A66" s="1"/>
      <c r="B66" s="1"/>
      <c r="C66" s="1"/>
      <c r="D66" s="2"/>
      <c r="E66" s="1"/>
      <c r="F66" s="1"/>
      <c r="G66" s="1"/>
      <c r="H66" s="1"/>
      <c r="I66" s="1"/>
      <c r="J66" s="1"/>
      <c r="K66" s="1"/>
    </row>
    <row r="67" spans="1:11" ht="12.75" customHeight="1">
      <c r="A67" s="1"/>
      <c r="B67" s="1"/>
      <c r="C67" s="1"/>
      <c r="D67" s="2"/>
      <c r="E67" s="1"/>
      <c r="F67" s="1"/>
      <c r="G67" s="1"/>
      <c r="H67" s="1"/>
      <c r="I67" s="1"/>
      <c r="J67" s="1"/>
      <c r="K67" s="1"/>
    </row>
    <row r="68" spans="1:11" ht="12.75" customHeight="1">
      <c r="A68" s="1"/>
      <c r="B68" s="1"/>
      <c r="C68" s="1"/>
      <c r="D68" s="2"/>
      <c r="E68" s="1"/>
      <c r="F68" s="1"/>
      <c r="G68" s="1"/>
      <c r="H68" s="1"/>
      <c r="I68" s="1"/>
      <c r="J68" s="1"/>
      <c r="K68" s="1"/>
    </row>
    <row r="69" spans="1:11" ht="12.75" customHeight="1">
      <c r="A69" s="1"/>
      <c r="B69" s="1"/>
      <c r="C69" s="1"/>
      <c r="D69" s="2"/>
      <c r="E69" s="1"/>
      <c r="F69" s="1"/>
      <c r="G69" s="1"/>
      <c r="H69" s="1"/>
      <c r="I69" s="1"/>
      <c r="J69" s="1"/>
      <c r="K69" s="1"/>
    </row>
    <row r="70" spans="1:11" ht="12.75" customHeight="1">
      <c r="A70" s="1"/>
      <c r="B70" s="1"/>
      <c r="C70" s="1"/>
      <c r="D70" s="2"/>
      <c r="E70" s="1"/>
      <c r="F70" s="1"/>
      <c r="G70" s="1"/>
      <c r="H70" s="1"/>
      <c r="I70" s="1"/>
      <c r="J70" s="1"/>
      <c r="K70" s="1"/>
    </row>
    <row r="71" spans="1:11" ht="12.75" customHeight="1">
      <c r="A71" s="1"/>
      <c r="B71" s="1"/>
      <c r="C71" s="1"/>
      <c r="D71" s="2"/>
      <c r="E71" s="1"/>
      <c r="F71" s="1"/>
      <c r="G71" s="1"/>
      <c r="H71" s="1"/>
      <c r="I71" s="1"/>
      <c r="J71" s="1"/>
      <c r="K71" s="1"/>
    </row>
    <row r="72" spans="1:11" ht="12.75" customHeight="1">
      <c r="A72" s="1"/>
      <c r="B72" s="1"/>
      <c r="C72" s="1"/>
      <c r="D72" s="2"/>
      <c r="E72" s="1"/>
      <c r="F72" s="1"/>
      <c r="G72" s="1"/>
      <c r="H72" s="1"/>
      <c r="I72" s="1"/>
      <c r="J72" s="1"/>
      <c r="K72" s="1"/>
    </row>
    <row r="73" spans="1:11" ht="12.75" customHeight="1">
      <c r="A73" s="1"/>
      <c r="B73" s="1"/>
      <c r="C73" s="1"/>
      <c r="D73" s="2"/>
      <c r="E73" s="1"/>
      <c r="F73" s="1"/>
      <c r="G73" s="1"/>
      <c r="H73" s="1"/>
      <c r="I73" s="1"/>
      <c r="J73" s="1"/>
      <c r="K73" s="1"/>
    </row>
    <row r="74" spans="1:11" ht="12.75" customHeight="1">
      <c r="A74" s="1"/>
      <c r="B74" s="1"/>
      <c r="C74" s="1"/>
      <c r="D74" s="2"/>
      <c r="E74" s="1"/>
      <c r="F74" s="1"/>
      <c r="G74" s="1"/>
      <c r="H74" s="1"/>
      <c r="I74" s="1"/>
      <c r="J74" s="1"/>
      <c r="K74" s="1"/>
    </row>
    <row r="75" spans="1:11" ht="12.75" customHeight="1">
      <c r="A75" s="1"/>
      <c r="B75" s="1"/>
      <c r="C75" s="1"/>
      <c r="D75" s="2"/>
      <c r="E75" s="1"/>
      <c r="F75" s="1"/>
      <c r="G75" s="1"/>
      <c r="H75" s="1"/>
      <c r="I75" s="1"/>
      <c r="J75" s="1"/>
      <c r="K75" s="1"/>
    </row>
    <row r="76" spans="1:11" ht="12.75" customHeight="1">
      <c r="A76" s="1"/>
      <c r="B76" s="1"/>
      <c r="C76" s="1"/>
      <c r="D76" s="2"/>
      <c r="E76" s="1"/>
      <c r="F76" s="1"/>
      <c r="G76" s="1"/>
      <c r="H76" s="1"/>
      <c r="I76" s="1"/>
      <c r="J76" s="1"/>
      <c r="K76" s="1"/>
    </row>
    <row r="77" spans="1:11" ht="12.75" customHeight="1">
      <c r="A77" s="1"/>
      <c r="B77" s="1"/>
      <c r="C77" s="1"/>
      <c r="D77" s="2"/>
      <c r="E77" s="1"/>
      <c r="F77" s="1"/>
      <c r="G77" s="1"/>
      <c r="H77" s="1"/>
      <c r="I77" s="1"/>
      <c r="J77" s="1"/>
      <c r="K77" s="1"/>
    </row>
    <row r="78" spans="1:11" ht="12.75" customHeight="1">
      <c r="A78" s="1"/>
      <c r="B78" s="1"/>
      <c r="C78" s="1"/>
      <c r="D78" s="2"/>
      <c r="E78" s="1"/>
      <c r="F78" s="1"/>
      <c r="G78" s="1"/>
      <c r="H78" s="1"/>
      <c r="I78" s="1"/>
      <c r="J78" s="1"/>
      <c r="K78" s="1"/>
    </row>
    <row r="79" spans="1:11" ht="12.75" customHeight="1">
      <c r="A79" s="1"/>
      <c r="B79" s="1"/>
      <c r="C79" s="1"/>
      <c r="D79" s="2"/>
      <c r="E79" s="1"/>
      <c r="F79" s="1"/>
      <c r="G79" s="1"/>
      <c r="H79" s="1"/>
      <c r="I79" s="1"/>
      <c r="J79" s="1"/>
      <c r="K79" s="1"/>
    </row>
    <row r="80" spans="1:11" ht="12.75" customHeight="1">
      <c r="A80" s="1"/>
      <c r="B80" s="1"/>
      <c r="C80" s="1"/>
      <c r="D80" s="2"/>
      <c r="E80" s="1"/>
      <c r="F80" s="1"/>
      <c r="G80" s="1"/>
      <c r="H80" s="1"/>
      <c r="I80" s="1"/>
      <c r="J80" s="1"/>
      <c r="K80" s="1"/>
    </row>
    <row r="81" spans="1:11" ht="12.75" customHeight="1">
      <c r="A81" s="1"/>
      <c r="B81" s="1"/>
      <c r="C81" s="1"/>
      <c r="D81" s="2"/>
      <c r="E81" s="1"/>
      <c r="F81" s="1"/>
      <c r="G81" s="1"/>
      <c r="H81" s="1"/>
      <c r="I81" s="1"/>
      <c r="J81" s="1"/>
      <c r="K81" s="1"/>
    </row>
    <row r="82" spans="1:11" ht="12.75" customHeight="1">
      <c r="A82" s="1"/>
      <c r="B82" s="1"/>
      <c r="C82" s="1"/>
      <c r="D82" s="2"/>
      <c r="E82" s="1"/>
      <c r="F82" s="1"/>
      <c r="G82" s="1"/>
      <c r="H82" s="1"/>
      <c r="I82" s="1"/>
      <c r="J82" s="1"/>
      <c r="K82" s="1"/>
    </row>
    <row r="83" spans="1:11" ht="12.75" customHeight="1">
      <c r="A83" s="1"/>
      <c r="B83" s="1"/>
      <c r="C83" s="1"/>
      <c r="D83" s="2"/>
      <c r="E83" s="1"/>
      <c r="F83" s="1"/>
      <c r="G83" s="1"/>
      <c r="H83" s="1"/>
      <c r="I83" s="1"/>
      <c r="J83" s="1"/>
      <c r="K83" s="1"/>
    </row>
    <row r="84" spans="1:11" ht="12.75" customHeight="1">
      <c r="A84" s="1"/>
      <c r="B84" s="1"/>
      <c r="C84" s="1"/>
      <c r="D84" s="2"/>
      <c r="E84" s="1"/>
      <c r="F84" s="1"/>
      <c r="G84" s="1"/>
      <c r="H84" s="1"/>
      <c r="I84" s="1"/>
      <c r="J84" s="1"/>
      <c r="K84" s="1"/>
    </row>
    <row r="85" spans="1:11" ht="12.75" customHeight="1">
      <c r="A85" s="1"/>
      <c r="B85" s="1"/>
      <c r="C85" s="1"/>
      <c r="D85" s="2"/>
      <c r="E85" s="1"/>
      <c r="F85" s="1"/>
      <c r="G85" s="1"/>
      <c r="H85" s="1"/>
      <c r="I85" s="1"/>
      <c r="J85" s="1"/>
      <c r="K85" s="1"/>
    </row>
    <row r="86" spans="1:11" ht="12.75" customHeight="1">
      <c r="A86" s="1"/>
      <c r="B86" s="1"/>
      <c r="C86" s="1"/>
      <c r="D86" s="2"/>
      <c r="E86" s="1"/>
      <c r="F86" s="1"/>
      <c r="G86" s="1"/>
      <c r="H86" s="1"/>
      <c r="I86" s="1"/>
      <c r="J86" s="1"/>
      <c r="K86" s="1"/>
    </row>
    <row r="87" spans="1:11" ht="12.75" customHeight="1">
      <c r="A87" s="1"/>
      <c r="B87" s="1"/>
      <c r="C87" s="1"/>
      <c r="D87" s="2"/>
      <c r="E87" s="1"/>
      <c r="F87" s="1"/>
      <c r="G87" s="1"/>
      <c r="H87" s="1"/>
      <c r="I87" s="1"/>
      <c r="J87" s="1"/>
      <c r="K87" s="1"/>
    </row>
    <row r="88" spans="1:11" ht="12.75" customHeight="1">
      <c r="A88" s="1"/>
      <c r="B88" s="1"/>
      <c r="C88" s="1"/>
      <c r="D88" s="2"/>
      <c r="E88" s="1"/>
      <c r="F88" s="1"/>
      <c r="G88" s="1"/>
      <c r="H88" s="1"/>
      <c r="I88" s="1"/>
      <c r="J88" s="1"/>
      <c r="K88" s="1"/>
    </row>
    <row r="89" spans="1:11" ht="12.75" customHeight="1">
      <c r="A89" s="1"/>
      <c r="B89" s="1"/>
      <c r="C89" s="1"/>
      <c r="D89" s="2"/>
      <c r="E89" s="1"/>
      <c r="F89" s="1"/>
      <c r="G89" s="1"/>
      <c r="H89" s="1"/>
      <c r="I89" s="1"/>
      <c r="J89" s="1"/>
      <c r="K89" s="1"/>
    </row>
    <row r="90" spans="1:11" ht="12.75" customHeight="1">
      <c r="A90" s="1"/>
      <c r="B90" s="1"/>
      <c r="C90" s="1"/>
      <c r="D90" s="2"/>
      <c r="E90" s="1"/>
      <c r="F90" s="1"/>
      <c r="G90" s="1"/>
      <c r="H90" s="1"/>
      <c r="I90" s="1"/>
      <c r="J90" s="1"/>
      <c r="K90" s="1"/>
    </row>
    <row r="91" spans="1:11" ht="12.75" customHeight="1">
      <c r="A91" s="1"/>
      <c r="B91" s="1"/>
      <c r="C91" s="1"/>
      <c r="D91" s="2"/>
      <c r="E91" s="1"/>
      <c r="F91" s="1"/>
      <c r="G91" s="1"/>
      <c r="H91" s="1"/>
      <c r="I91" s="1"/>
      <c r="J91" s="1"/>
      <c r="K91" s="1"/>
    </row>
    <row r="92" spans="1:11" ht="12.75" customHeight="1">
      <c r="A92" s="1"/>
      <c r="B92" s="1"/>
      <c r="C92" s="1"/>
      <c r="D92" s="2"/>
      <c r="E92" s="1"/>
      <c r="F92" s="1"/>
      <c r="G92" s="1"/>
      <c r="H92" s="1"/>
      <c r="I92" s="1"/>
      <c r="J92" s="1"/>
      <c r="K92" s="1"/>
    </row>
    <row r="93" spans="1:11" ht="12.75" customHeight="1">
      <c r="A93" s="1"/>
      <c r="B93" s="1"/>
      <c r="C93" s="1"/>
      <c r="D93" s="2"/>
      <c r="E93" s="1"/>
      <c r="F93" s="1"/>
      <c r="G93" s="1"/>
      <c r="H93" s="1"/>
      <c r="I93" s="1"/>
      <c r="J93" s="1"/>
      <c r="K93" s="1"/>
    </row>
    <row r="94" spans="1:11" ht="12.75" customHeight="1">
      <c r="A94" s="1"/>
      <c r="B94" s="1"/>
      <c r="C94" s="1"/>
      <c r="D94" s="2"/>
      <c r="E94" s="1"/>
      <c r="F94" s="1"/>
      <c r="G94" s="1"/>
      <c r="H94" s="1"/>
      <c r="I94" s="1"/>
      <c r="J94" s="1"/>
      <c r="K94" s="1"/>
    </row>
    <row r="95" spans="1:11" ht="12.75" customHeight="1">
      <c r="A95" s="1"/>
      <c r="B95" s="1"/>
      <c r="C95" s="1"/>
      <c r="D95" s="2"/>
      <c r="E95" s="1"/>
      <c r="F95" s="1"/>
      <c r="G95" s="1"/>
      <c r="H95" s="1"/>
      <c r="I95" s="1"/>
      <c r="J95" s="1"/>
      <c r="K95" s="1"/>
    </row>
    <row r="96" spans="1:11" ht="12.75" customHeight="1">
      <c r="A96" s="1"/>
      <c r="B96" s="1"/>
      <c r="C96" s="1"/>
      <c r="D96" s="2"/>
      <c r="E96" s="1"/>
      <c r="F96" s="1"/>
      <c r="G96" s="1"/>
      <c r="H96" s="1"/>
      <c r="I96" s="1"/>
      <c r="J96" s="1"/>
      <c r="K96" s="1"/>
    </row>
    <row r="97" spans="1:11" ht="12.75" customHeight="1">
      <c r="A97" s="1"/>
      <c r="B97" s="1"/>
      <c r="C97" s="1"/>
      <c r="D97" s="2"/>
      <c r="E97" s="1"/>
      <c r="F97" s="1"/>
      <c r="G97" s="1"/>
      <c r="H97" s="1"/>
      <c r="I97" s="1"/>
      <c r="J97" s="1"/>
      <c r="K97" s="1"/>
    </row>
    <row r="98" spans="1:11" ht="12.75" customHeight="1">
      <c r="A98" s="1"/>
      <c r="B98" s="1"/>
      <c r="C98" s="1"/>
      <c r="D98" s="2"/>
      <c r="E98" s="1"/>
      <c r="F98" s="1"/>
      <c r="G98" s="1"/>
      <c r="H98" s="1"/>
      <c r="I98" s="1"/>
      <c r="J98" s="1"/>
      <c r="K98" s="1"/>
    </row>
    <row r="99" spans="1:11" ht="12.75" customHeight="1">
      <c r="A99" s="1"/>
      <c r="B99" s="1"/>
      <c r="C99" s="1"/>
      <c r="D99" s="2"/>
      <c r="E99" s="1"/>
      <c r="F99" s="1"/>
      <c r="G99" s="1"/>
      <c r="H99" s="1"/>
      <c r="I99" s="1"/>
      <c r="J99" s="1"/>
      <c r="K99" s="1"/>
    </row>
  </sheetData>
  <sheetProtection/>
  <mergeCells count="10">
    <mergeCell ref="A1:B1"/>
    <mergeCell ref="D1:E1"/>
    <mergeCell ref="A2:B2"/>
    <mergeCell ref="A3:E3"/>
    <mergeCell ref="C30:E30"/>
    <mergeCell ref="C31:E31"/>
    <mergeCell ref="D2:E2"/>
    <mergeCell ref="A6:E6"/>
    <mergeCell ref="A4:E4"/>
    <mergeCell ref="A5:E5"/>
  </mergeCells>
  <printOptions/>
  <pageMargins left="0.7" right="0.7" top="0.75" bottom="0.75"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N100"/>
  <sheetViews>
    <sheetView zoomScalePageLayoutView="0" workbookViewId="0" topLeftCell="A1">
      <selection activeCell="E7" sqref="E7"/>
    </sheetView>
  </sheetViews>
  <sheetFormatPr defaultColWidth="14.421875" defaultRowHeight="15" customHeight="1"/>
  <cols>
    <col min="1" max="1" width="4.57421875" style="0" customWidth="1"/>
    <col min="2" max="3" width="14.8515625" style="0" customWidth="1"/>
    <col min="4" max="4" width="14.140625" style="0" customWidth="1"/>
    <col min="5" max="6" width="13.57421875" style="0" customWidth="1"/>
    <col min="7" max="7" width="12.8515625" style="0" customWidth="1"/>
    <col min="8" max="10" width="9.28125" style="0" customWidth="1"/>
    <col min="11" max="11" width="14.8515625" style="0" customWidth="1"/>
    <col min="12" max="14" width="9.8515625" style="0" customWidth="1"/>
  </cols>
  <sheetData>
    <row r="1" spans="1:14" ht="16.5" customHeight="1">
      <c r="A1" s="395"/>
      <c r="B1" s="358"/>
      <c r="C1" s="358"/>
      <c r="D1" s="212"/>
      <c r="E1" s="212"/>
      <c r="F1" s="212"/>
      <c r="G1" s="212"/>
      <c r="H1" s="212"/>
      <c r="I1" s="212"/>
      <c r="J1" s="212"/>
      <c r="K1" s="213"/>
      <c r="L1" s="213"/>
      <c r="M1" s="434" t="s">
        <v>362</v>
      </c>
      <c r="N1" s="358"/>
    </row>
    <row r="2" spans="1:14" ht="15.75" customHeight="1">
      <c r="A2" s="394"/>
      <c r="B2" s="358"/>
      <c r="C2" s="358"/>
      <c r="D2" s="212"/>
      <c r="E2" s="212"/>
      <c r="F2" s="212"/>
      <c r="G2" s="212"/>
      <c r="H2" s="212"/>
      <c r="I2" s="212"/>
      <c r="J2" s="212"/>
      <c r="K2" s="212"/>
      <c r="L2" s="212"/>
      <c r="M2" s="434"/>
      <c r="N2" s="358"/>
    </row>
    <row r="3" spans="1:14" ht="24" customHeight="1">
      <c r="A3" s="435" t="s">
        <v>363</v>
      </c>
      <c r="B3" s="358"/>
      <c r="C3" s="358"/>
      <c r="D3" s="358"/>
      <c r="E3" s="358"/>
      <c r="F3" s="358"/>
      <c r="G3" s="358"/>
      <c r="H3" s="358"/>
      <c r="I3" s="358"/>
      <c r="J3" s="358"/>
      <c r="K3" s="358"/>
      <c r="L3" s="358"/>
      <c r="M3" s="358"/>
      <c r="N3" s="358"/>
    </row>
    <row r="4" spans="1:14" ht="17.25" customHeight="1">
      <c r="A4" s="430" t="str">
        <f>+'56'!A4:P4</f>
        <v>(Kèm theo Nghị quyết số     /NQ-HĐND  ngày    tháng 7 năm 2021 của Hội đồng nhân dân  huyện Ia H'Drai)</v>
      </c>
      <c r="B4" s="358"/>
      <c r="C4" s="358"/>
      <c r="D4" s="358"/>
      <c r="E4" s="358"/>
      <c r="F4" s="358"/>
      <c r="G4" s="358"/>
      <c r="H4" s="358"/>
      <c r="I4" s="358"/>
      <c r="J4" s="358"/>
      <c r="K4" s="358"/>
      <c r="L4" s="358"/>
      <c r="M4" s="358"/>
      <c r="N4" s="358"/>
    </row>
    <row r="5" spans="1:14" ht="17.25" customHeight="1" hidden="1">
      <c r="A5" s="430" t="str">
        <f>+'56'!A5:P5</f>
        <v>(Kèm theo tờ trình số     /TTr-UBND ngày     tháng    năm 2021 của Ủy ban nhân dân huyện Ia H'Drai)</v>
      </c>
      <c r="B5" s="358"/>
      <c r="C5" s="358"/>
      <c r="D5" s="358"/>
      <c r="E5" s="358"/>
      <c r="F5" s="358"/>
      <c r="G5" s="358"/>
      <c r="H5" s="358"/>
      <c r="I5" s="358"/>
      <c r="J5" s="358"/>
      <c r="K5" s="358"/>
      <c r="L5" s="358"/>
      <c r="M5" s="358"/>
      <c r="N5" s="358"/>
    </row>
    <row r="6" spans="1:14" ht="17.25" customHeight="1" hidden="1">
      <c r="A6" s="430" t="str">
        <f>+'56'!A6:P6</f>
        <v>(Kèm theo tờ trình số     /TTr-TCKH ngày     tháng    năm 2021 của phòng Tài chính - Kế hoạch huyện)</v>
      </c>
      <c r="B6" s="358"/>
      <c r="C6" s="358"/>
      <c r="D6" s="358"/>
      <c r="E6" s="358"/>
      <c r="F6" s="358"/>
      <c r="G6" s="358"/>
      <c r="H6" s="358"/>
      <c r="I6" s="358"/>
      <c r="J6" s="358"/>
      <c r="K6" s="358"/>
      <c r="L6" s="358"/>
      <c r="M6" s="358"/>
      <c r="N6" s="358"/>
    </row>
    <row r="7" spans="1:14" ht="17.25" customHeight="1">
      <c r="A7" s="214"/>
      <c r="B7" s="214"/>
      <c r="C7" s="214"/>
      <c r="D7" s="214"/>
      <c r="E7" s="214"/>
      <c r="F7" s="214"/>
      <c r="G7" s="214"/>
      <c r="H7" s="214"/>
      <c r="I7" s="214"/>
      <c r="J7" s="214"/>
      <c r="K7" s="214"/>
      <c r="L7" s="214"/>
      <c r="M7" s="214"/>
      <c r="N7" s="214"/>
    </row>
    <row r="8" spans="1:14" ht="16.5" customHeight="1">
      <c r="A8" s="214"/>
      <c r="B8" s="215"/>
      <c r="C8" s="215"/>
      <c r="D8" s="216"/>
      <c r="E8" s="216"/>
      <c r="F8" s="216"/>
      <c r="G8" s="216"/>
      <c r="H8" s="216"/>
      <c r="I8" s="216"/>
      <c r="J8" s="216"/>
      <c r="K8" s="216"/>
      <c r="L8" s="216"/>
      <c r="M8" s="432" t="s">
        <v>329</v>
      </c>
      <c r="N8" s="380"/>
    </row>
    <row r="9" spans="1:14" ht="18.75" customHeight="1">
      <c r="A9" s="433" t="s">
        <v>5</v>
      </c>
      <c r="B9" s="433" t="s">
        <v>364</v>
      </c>
      <c r="C9" s="433" t="s">
        <v>365</v>
      </c>
      <c r="D9" s="422" t="s">
        <v>258</v>
      </c>
      <c r="E9" s="426" t="s">
        <v>366</v>
      </c>
      <c r="F9" s="427"/>
      <c r="G9" s="427"/>
      <c r="H9" s="427"/>
      <c r="I9" s="427"/>
      <c r="J9" s="427"/>
      <c r="K9" s="427"/>
      <c r="L9" s="427"/>
      <c r="M9" s="428"/>
      <c r="N9" s="433" t="s">
        <v>9</v>
      </c>
    </row>
    <row r="10" spans="1:14" ht="18.75" customHeight="1">
      <c r="A10" s="390"/>
      <c r="B10" s="390"/>
      <c r="C10" s="390"/>
      <c r="D10" s="390"/>
      <c r="E10" s="423" t="s">
        <v>367</v>
      </c>
      <c r="F10" s="375"/>
      <c r="G10" s="375"/>
      <c r="H10" s="375"/>
      <c r="I10" s="375"/>
      <c r="J10" s="373"/>
      <c r="K10" s="423" t="s">
        <v>368</v>
      </c>
      <c r="L10" s="375"/>
      <c r="M10" s="373"/>
      <c r="N10" s="390"/>
    </row>
    <row r="11" spans="1:14" ht="18.75" customHeight="1">
      <c r="A11" s="390"/>
      <c r="B11" s="390"/>
      <c r="C11" s="390"/>
      <c r="D11" s="390"/>
      <c r="E11" s="422" t="s">
        <v>260</v>
      </c>
      <c r="F11" s="423" t="s">
        <v>369</v>
      </c>
      <c r="G11" s="375"/>
      <c r="H11" s="373"/>
      <c r="I11" s="423" t="s">
        <v>339</v>
      </c>
      <c r="J11" s="373"/>
      <c r="K11" s="422" t="s">
        <v>370</v>
      </c>
      <c r="L11" s="423" t="s">
        <v>339</v>
      </c>
      <c r="M11" s="373"/>
      <c r="N11" s="390"/>
    </row>
    <row r="12" spans="1:14" ht="15.75" customHeight="1">
      <c r="A12" s="390"/>
      <c r="B12" s="390"/>
      <c r="C12" s="390"/>
      <c r="D12" s="390"/>
      <c r="E12" s="390"/>
      <c r="F12" s="422" t="s">
        <v>370</v>
      </c>
      <c r="G12" s="422" t="s">
        <v>371</v>
      </c>
      <c r="H12" s="422" t="s">
        <v>372</v>
      </c>
      <c r="I12" s="422" t="s">
        <v>373</v>
      </c>
      <c r="J12" s="422" t="s">
        <v>356</v>
      </c>
      <c r="K12" s="390"/>
      <c r="L12" s="422" t="s">
        <v>373</v>
      </c>
      <c r="M12" s="422" t="s">
        <v>356</v>
      </c>
      <c r="N12" s="390"/>
    </row>
    <row r="13" spans="1:14" ht="12.75" customHeight="1">
      <c r="A13" s="390"/>
      <c r="B13" s="390"/>
      <c r="C13" s="390"/>
      <c r="D13" s="390"/>
      <c r="E13" s="390"/>
      <c r="F13" s="390"/>
      <c r="G13" s="390"/>
      <c r="H13" s="390"/>
      <c r="I13" s="390"/>
      <c r="J13" s="390"/>
      <c r="K13" s="390"/>
      <c r="L13" s="390"/>
      <c r="M13" s="390"/>
      <c r="N13" s="390"/>
    </row>
    <row r="14" spans="1:14" ht="23.25" customHeight="1">
      <c r="A14" s="371"/>
      <c r="B14" s="371"/>
      <c r="C14" s="371"/>
      <c r="D14" s="371"/>
      <c r="E14" s="371"/>
      <c r="F14" s="371"/>
      <c r="G14" s="371"/>
      <c r="H14" s="371"/>
      <c r="I14" s="371"/>
      <c r="J14" s="371"/>
      <c r="K14" s="371"/>
      <c r="L14" s="371"/>
      <c r="M14" s="371"/>
      <c r="N14" s="371"/>
    </row>
    <row r="15" spans="1:14" ht="16.5" customHeight="1">
      <c r="A15" s="217" t="s">
        <v>10</v>
      </c>
      <c r="B15" s="217" t="s">
        <v>46</v>
      </c>
      <c r="C15" s="217">
        <v>1</v>
      </c>
      <c r="D15" s="218">
        <v>2</v>
      </c>
      <c r="E15" s="218">
        <v>3</v>
      </c>
      <c r="F15" s="218">
        <v>4</v>
      </c>
      <c r="G15" s="218">
        <v>5</v>
      </c>
      <c r="H15" s="218">
        <v>6</v>
      </c>
      <c r="I15" s="218">
        <v>7</v>
      </c>
      <c r="J15" s="218">
        <v>8</v>
      </c>
      <c r="K15" s="218" t="s">
        <v>374</v>
      </c>
      <c r="L15" s="218">
        <v>10</v>
      </c>
      <c r="M15" s="218">
        <v>11</v>
      </c>
      <c r="N15" s="217" t="s">
        <v>375</v>
      </c>
    </row>
    <row r="16" spans="1:14" ht="23.25" customHeight="1">
      <c r="A16" s="219"/>
      <c r="B16" s="220" t="s">
        <v>260</v>
      </c>
      <c r="C16" s="221">
        <f aca="true" t="shared" si="0" ref="C16:M16">SUM(C17:C19)</f>
        <v>30976714000</v>
      </c>
      <c r="D16" s="222">
        <f t="shared" si="0"/>
        <v>40203361655</v>
      </c>
      <c r="E16" s="221">
        <f t="shared" si="0"/>
        <v>2505922215</v>
      </c>
      <c r="F16" s="221">
        <f t="shared" si="0"/>
        <v>2505922215</v>
      </c>
      <c r="G16" s="221">
        <f t="shared" si="0"/>
        <v>2505922215</v>
      </c>
      <c r="H16" s="221">
        <f t="shared" si="0"/>
        <v>0</v>
      </c>
      <c r="I16" s="221">
        <f t="shared" si="0"/>
        <v>0</v>
      </c>
      <c r="J16" s="221">
        <f t="shared" si="0"/>
        <v>0</v>
      </c>
      <c r="K16" s="221">
        <f t="shared" si="0"/>
        <v>37697439440</v>
      </c>
      <c r="L16" s="221">
        <f t="shared" si="0"/>
        <v>0</v>
      </c>
      <c r="M16" s="221">
        <f t="shared" si="0"/>
        <v>0</v>
      </c>
      <c r="N16" s="223">
        <f>D16/C16*100</f>
        <v>129.78575343724322</v>
      </c>
    </row>
    <row r="17" spans="1:14" ht="19.5" customHeight="1">
      <c r="A17" s="224">
        <v>1</v>
      </c>
      <c r="B17" s="225" t="s">
        <v>316</v>
      </c>
      <c r="C17" s="226">
        <v>9068718000</v>
      </c>
      <c r="D17" s="226">
        <f>+E17+K17</f>
        <v>12150026169</v>
      </c>
      <c r="E17" s="226">
        <f>+F17</f>
        <v>534830215</v>
      </c>
      <c r="F17" s="226">
        <f>SUM(G17:H17)</f>
        <v>534830215</v>
      </c>
      <c r="G17" s="226">
        <v>534830215</v>
      </c>
      <c r="H17" s="226"/>
      <c r="I17" s="226"/>
      <c r="J17" s="226"/>
      <c r="K17" s="226">
        <f>7578965686+3253797687+782432581</f>
        <v>11615195954</v>
      </c>
      <c r="L17" s="226"/>
      <c r="M17" s="226"/>
      <c r="N17" s="227">
        <f>D17/C17*100</f>
        <v>133.97732919912164</v>
      </c>
    </row>
    <row r="18" spans="1:14" ht="19.5" customHeight="1">
      <c r="A18" s="224">
        <v>2</v>
      </c>
      <c r="B18" s="225" t="s">
        <v>317</v>
      </c>
      <c r="C18" s="226">
        <v>11113834000</v>
      </c>
      <c r="D18" s="226">
        <f>+E18+K18</f>
        <v>13173115186</v>
      </c>
      <c r="E18" s="226">
        <f>+F18</f>
        <v>0</v>
      </c>
      <c r="F18" s="226">
        <f>SUM(G18:H18)</f>
        <v>0</v>
      </c>
      <c r="G18" s="226"/>
      <c r="H18" s="226"/>
      <c r="I18" s="226"/>
      <c r="J18" s="226"/>
      <c r="K18" s="226">
        <f>12405798105+744335081+22982000</f>
        <v>13173115186</v>
      </c>
      <c r="L18" s="226"/>
      <c r="M18" s="226"/>
      <c r="N18" s="227">
        <f>D18/C18*100</f>
        <v>118.52898995972048</v>
      </c>
    </row>
    <row r="19" spans="1:14" ht="19.5" customHeight="1">
      <c r="A19" s="328">
        <v>3</v>
      </c>
      <c r="B19" s="329" t="s">
        <v>315</v>
      </c>
      <c r="C19" s="318">
        <v>10794162000</v>
      </c>
      <c r="D19" s="318">
        <f>+E19+K19</f>
        <v>14880220300</v>
      </c>
      <c r="E19" s="318">
        <f>+F19</f>
        <v>1971092000</v>
      </c>
      <c r="F19" s="318">
        <f>SUM(G19:H19)</f>
        <v>1971092000</v>
      </c>
      <c r="G19" s="318">
        <v>1971092000</v>
      </c>
      <c r="H19" s="318"/>
      <c r="I19" s="318"/>
      <c r="J19" s="318"/>
      <c r="K19" s="318">
        <f>10716670756+2192270544+187000</f>
        <v>12909128300</v>
      </c>
      <c r="L19" s="318"/>
      <c r="M19" s="318"/>
      <c r="N19" s="330">
        <f>D19/C19*100</f>
        <v>137.8543355195151</v>
      </c>
    </row>
    <row r="20" spans="1:14" ht="22.5" customHeight="1">
      <c r="A20" s="228"/>
      <c r="B20" s="229"/>
      <c r="C20" s="228"/>
      <c r="D20" s="424"/>
      <c r="E20" s="425"/>
      <c r="F20" s="230"/>
      <c r="G20" s="230"/>
      <c r="H20" s="230"/>
      <c r="I20" s="230"/>
      <c r="J20" s="230"/>
      <c r="K20" s="429"/>
      <c r="L20" s="358"/>
      <c r="M20" s="358"/>
      <c r="N20" s="358"/>
    </row>
    <row r="21" spans="1:14" ht="12.75" customHeight="1">
      <c r="A21" s="228"/>
      <c r="B21" s="228"/>
      <c r="C21" s="228"/>
      <c r="D21" s="230"/>
      <c r="E21" s="230"/>
      <c r="F21" s="230"/>
      <c r="G21" s="230"/>
      <c r="H21" s="230"/>
      <c r="I21" s="230"/>
      <c r="J21" s="230"/>
      <c r="K21" s="230"/>
      <c r="L21" s="230"/>
      <c r="M21" s="431"/>
      <c r="N21" s="358"/>
    </row>
    <row r="22" spans="1:14" ht="12.75" customHeight="1">
      <c r="A22" s="228"/>
      <c r="B22" s="228"/>
      <c r="C22" s="228"/>
      <c r="D22" s="230"/>
      <c r="E22" s="230"/>
      <c r="F22" s="230"/>
      <c r="G22" s="230"/>
      <c r="H22" s="230"/>
      <c r="I22" s="230"/>
      <c r="J22" s="230"/>
      <c r="K22" s="230"/>
      <c r="L22" s="230"/>
      <c r="M22" s="230"/>
      <c r="N22" s="228"/>
    </row>
    <row r="23" spans="1:14" ht="12.75" customHeight="1">
      <c r="A23" s="228"/>
      <c r="B23" s="228"/>
      <c r="C23" s="228"/>
      <c r="D23" s="230"/>
      <c r="E23" s="230"/>
      <c r="F23" s="230"/>
      <c r="G23" s="230"/>
      <c r="H23" s="230"/>
      <c r="I23" s="230"/>
      <c r="J23" s="230"/>
      <c r="K23" s="230"/>
      <c r="L23" s="230"/>
      <c r="M23" s="230"/>
      <c r="N23" s="228"/>
    </row>
    <row r="24" spans="1:14" ht="12.75" customHeight="1">
      <c r="A24" s="228"/>
      <c r="B24" s="228"/>
      <c r="C24" s="228"/>
      <c r="D24" s="230"/>
      <c r="E24" s="230"/>
      <c r="F24" s="230"/>
      <c r="G24" s="230"/>
      <c r="H24" s="230"/>
      <c r="I24" s="230"/>
      <c r="J24" s="230"/>
      <c r="K24" s="230"/>
      <c r="L24" s="230"/>
      <c r="M24" s="230"/>
      <c r="N24" s="228"/>
    </row>
    <row r="25" spans="1:14" ht="12.75" customHeight="1">
      <c r="A25" s="228"/>
      <c r="B25" s="228"/>
      <c r="C25" s="228"/>
      <c r="D25" s="230"/>
      <c r="E25" s="230"/>
      <c r="F25" s="230"/>
      <c r="G25" s="230"/>
      <c r="H25" s="230"/>
      <c r="I25" s="230"/>
      <c r="J25" s="230"/>
      <c r="K25" s="230"/>
      <c r="L25" s="230"/>
      <c r="M25" s="230"/>
      <c r="N25" s="228"/>
    </row>
    <row r="26" spans="1:14" ht="12.75" customHeight="1">
      <c r="A26" s="228"/>
      <c r="B26" s="228"/>
      <c r="C26" s="228"/>
      <c r="D26" s="230"/>
      <c r="E26" s="230"/>
      <c r="F26" s="230"/>
      <c r="G26" s="230"/>
      <c r="H26" s="230"/>
      <c r="I26" s="230"/>
      <c r="J26" s="230"/>
      <c r="K26" s="230"/>
      <c r="L26" s="230"/>
      <c r="M26" s="230"/>
      <c r="N26" s="228"/>
    </row>
    <row r="27" spans="1:14" ht="12.75" customHeight="1">
      <c r="A27" s="228"/>
      <c r="B27" s="228"/>
      <c r="C27" s="228"/>
      <c r="D27" s="230"/>
      <c r="E27" s="230"/>
      <c r="F27" s="230"/>
      <c r="G27" s="230"/>
      <c r="H27" s="230"/>
      <c r="I27" s="230"/>
      <c r="J27" s="230"/>
      <c r="K27" s="230"/>
      <c r="L27" s="230"/>
      <c r="M27" s="230"/>
      <c r="N27" s="228"/>
    </row>
    <row r="28" spans="1:14" ht="12.75" customHeight="1">
      <c r="A28" s="228"/>
      <c r="B28" s="228"/>
      <c r="C28" s="228"/>
      <c r="D28" s="230"/>
      <c r="E28" s="230"/>
      <c r="F28" s="230"/>
      <c r="G28" s="230"/>
      <c r="H28" s="230"/>
      <c r="I28" s="230"/>
      <c r="J28" s="230"/>
      <c r="K28" s="230"/>
      <c r="L28" s="230"/>
      <c r="M28" s="230"/>
      <c r="N28" s="228"/>
    </row>
    <row r="29" spans="1:14" ht="12.75" customHeight="1">
      <c r="A29" s="228"/>
      <c r="B29" s="228"/>
      <c r="C29" s="228"/>
      <c r="D29" s="230"/>
      <c r="E29" s="230"/>
      <c r="F29" s="230"/>
      <c r="G29" s="230"/>
      <c r="H29" s="230"/>
      <c r="I29" s="230"/>
      <c r="J29" s="230"/>
      <c r="K29" s="230"/>
      <c r="L29" s="230"/>
      <c r="M29" s="230"/>
      <c r="N29" s="228"/>
    </row>
    <row r="30" spans="1:14" ht="12.75" customHeight="1">
      <c r="A30" s="228"/>
      <c r="B30" s="231"/>
      <c r="C30" s="231"/>
      <c r="D30" s="232"/>
      <c r="E30" s="232"/>
      <c r="F30" s="232"/>
      <c r="G30" s="232"/>
      <c r="H30" s="232"/>
      <c r="I30" s="232"/>
      <c r="J30" s="232"/>
      <c r="K30" s="232"/>
      <c r="L30" s="232"/>
      <c r="M30" s="232"/>
      <c r="N30" s="231"/>
    </row>
    <row r="31" spans="1:14" ht="12.75" customHeight="1">
      <c r="A31" s="228"/>
      <c r="B31" s="231"/>
      <c r="C31" s="231"/>
      <c r="D31" s="232"/>
      <c r="E31" s="232"/>
      <c r="F31" s="232"/>
      <c r="G31" s="232"/>
      <c r="H31" s="232"/>
      <c r="I31" s="232"/>
      <c r="J31" s="232"/>
      <c r="K31" s="232"/>
      <c r="L31" s="232"/>
      <c r="M31" s="232"/>
      <c r="N31" s="231"/>
    </row>
    <row r="32" spans="1:14" ht="12.75" customHeight="1">
      <c r="A32" s="228"/>
      <c r="B32" s="231"/>
      <c r="C32" s="231"/>
      <c r="D32" s="232"/>
      <c r="E32" s="232"/>
      <c r="F32" s="232"/>
      <c r="G32" s="232"/>
      <c r="H32" s="232"/>
      <c r="I32" s="232"/>
      <c r="J32" s="232"/>
      <c r="K32" s="232"/>
      <c r="L32" s="232"/>
      <c r="M32" s="232"/>
      <c r="N32" s="231"/>
    </row>
    <row r="33" spans="1:14" ht="12.75" customHeight="1">
      <c r="A33" s="228"/>
      <c r="B33" s="231"/>
      <c r="C33" s="231"/>
      <c r="D33" s="232"/>
      <c r="E33" s="232"/>
      <c r="F33" s="232"/>
      <c r="G33" s="232"/>
      <c r="H33" s="232"/>
      <c r="I33" s="232"/>
      <c r="J33" s="232"/>
      <c r="K33" s="232"/>
      <c r="L33" s="232"/>
      <c r="M33" s="232"/>
      <c r="N33" s="231"/>
    </row>
    <row r="34" spans="1:14" ht="12.75" customHeight="1">
      <c r="A34" s="228"/>
      <c r="B34" s="228"/>
      <c r="C34" s="228"/>
      <c r="D34" s="230"/>
      <c r="E34" s="230"/>
      <c r="F34" s="230"/>
      <c r="G34" s="230"/>
      <c r="H34" s="230"/>
      <c r="I34" s="230"/>
      <c r="J34" s="230"/>
      <c r="K34" s="230"/>
      <c r="L34" s="230"/>
      <c r="M34" s="230"/>
      <c r="N34" s="228"/>
    </row>
    <row r="35" spans="1:14" ht="12.75" customHeight="1">
      <c r="A35" s="228"/>
      <c r="B35" s="228"/>
      <c r="C35" s="228"/>
      <c r="D35" s="230"/>
      <c r="E35" s="230"/>
      <c r="F35" s="230"/>
      <c r="G35" s="230"/>
      <c r="H35" s="230"/>
      <c r="I35" s="230"/>
      <c r="J35" s="230"/>
      <c r="K35" s="230"/>
      <c r="L35" s="230"/>
      <c r="M35" s="230"/>
      <c r="N35" s="228"/>
    </row>
    <row r="36" spans="1:14" ht="12.75" customHeight="1">
      <c r="A36" s="228"/>
      <c r="B36" s="228"/>
      <c r="C36" s="228"/>
      <c r="D36" s="230"/>
      <c r="E36" s="230"/>
      <c r="F36" s="230"/>
      <c r="G36" s="230"/>
      <c r="H36" s="230"/>
      <c r="I36" s="230"/>
      <c r="J36" s="230"/>
      <c r="K36" s="230"/>
      <c r="L36" s="230"/>
      <c r="M36" s="230"/>
      <c r="N36" s="228"/>
    </row>
    <row r="37" spans="1:14" ht="12.75" customHeight="1">
      <c r="A37" s="228"/>
      <c r="B37" s="228"/>
      <c r="C37" s="228"/>
      <c r="D37" s="230"/>
      <c r="E37" s="230"/>
      <c r="F37" s="230"/>
      <c r="G37" s="230"/>
      <c r="H37" s="230"/>
      <c r="I37" s="230"/>
      <c r="J37" s="230"/>
      <c r="K37" s="230"/>
      <c r="L37" s="230"/>
      <c r="M37" s="230"/>
      <c r="N37" s="228"/>
    </row>
    <row r="38" spans="1:14" ht="12.75" customHeight="1">
      <c r="A38" s="228"/>
      <c r="B38" s="228"/>
      <c r="C38" s="228"/>
      <c r="D38" s="230"/>
      <c r="E38" s="230"/>
      <c r="F38" s="230"/>
      <c r="G38" s="230"/>
      <c r="H38" s="230"/>
      <c r="I38" s="230"/>
      <c r="J38" s="230"/>
      <c r="K38" s="230"/>
      <c r="L38" s="230"/>
      <c r="M38" s="230"/>
      <c r="N38" s="228"/>
    </row>
    <row r="39" spans="1:14" ht="12.75" customHeight="1">
      <c r="A39" s="228"/>
      <c r="B39" s="228"/>
      <c r="C39" s="228"/>
      <c r="D39" s="230"/>
      <c r="E39" s="230"/>
      <c r="F39" s="230"/>
      <c r="G39" s="230"/>
      <c r="H39" s="230"/>
      <c r="I39" s="230"/>
      <c r="J39" s="230"/>
      <c r="K39" s="230"/>
      <c r="L39" s="230"/>
      <c r="M39" s="230"/>
      <c r="N39" s="228"/>
    </row>
    <row r="40" spans="1:14" ht="12.75" customHeight="1">
      <c r="A40" s="228"/>
      <c r="B40" s="228"/>
      <c r="C40" s="228"/>
      <c r="D40" s="230"/>
      <c r="E40" s="230"/>
      <c r="F40" s="230"/>
      <c r="G40" s="230"/>
      <c r="H40" s="230"/>
      <c r="I40" s="230"/>
      <c r="J40" s="230"/>
      <c r="K40" s="230"/>
      <c r="L40" s="230"/>
      <c r="M40" s="230"/>
      <c r="N40" s="228"/>
    </row>
    <row r="41" spans="1:14" ht="12.75" customHeight="1">
      <c r="A41" s="228"/>
      <c r="B41" s="228"/>
      <c r="C41" s="228"/>
      <c r="D41" s="230"/>
      <c r="E41" s="230"/>
      <c r="F41" s="230"/>
      <c r="G41" s="230"/>
      <c r="H41" s="230"/>
      <c r="I41" s="230"/>
      <c r="J41" s="230"/>
      <c r="K41" s="230"/>
      <c r="L41" s="230"/>
      <c r="M41" s="230"/>
      <c r="N41" s="228"/>
    </row>
    <row r="42" spans="1:14" ht="12.75" customHeight="1">
      <c r="A42" s="228"/>
      <c r="B42" s="228"/>
      <c r="C42" s="228"/>
      <c r="D42" s="230"/>
      <c r="E42" s="230"/>
      <c r="F42" s="230"/>
      <c r="G42" s="230"/>
      <c r="H42" s="230"/>
      <c r="I42" s="230"/>
      <c r="J42" s="230"/>
      <c r="K42" s="230"/>
      <c r="L42" s="230"/>
      <c r="M42" s="230"/>
      <c r="N42" s="228"/>
    </row>
    <row r="43" spans="1:14" ht="12.75" customHeight="1">
      <c r="A43" s="228"/>
      <c r="B43" s="228"/>
      <c r="C43" s="228"/>
      <c r="D43" s="230"/>
      <c r="E43" s="230"/>
      <c r="F43" s="230"/>
      <c r="G43" s="230"/>
      <c r="H43" s="230"/>
      <c r="I43" s="230"/>
      <c r="J43" s="230"/>
      <c r="K43" s="230"/>
      <c r="L43" s="230"/>
      <c r="M43" s="230"/>
      <c r="N43" s="228"/>
    </row>
    <row r="44" spans="1:14" ht="12.75" customHeight="1">
      <c r="A44" s="228"/>
      <c r="B44" s="228"/>
      <c r="C44" s="228"/>
      <c r="D44" s="230"/>
      <c r="E44" s="230"/>
      <c r="F44" s="230"/>
      <c r="G44" s="230"/>
      <c r="H44" s="230"/>
      <c r="I44" s="230"/>
      <c r="J44" s="230"/>
      <c r="K44" s="230"/>
      <c r="L44" s="230"/>
      <c r="M44" s="230"/>
      <c r="N44" s="228"/>
    </row>
    <row r="45" spans="1:14" ht="12.75" customHeight="1">
      <c r="A45" s="228"/>
      <c r="B45" s="228"/>
      <c r="C45" s="228"/>
      <c r="D45" s="230"/>
      <c r="E45" s="230"/>
      <c r="F45" s="230"/>
      <c r="G45" s="230"/>
      <c r="H45" s="230"/>
      <c r="I45" s="230"/>
      <c r="J45" s="230"/>
      <c r="K45" s="230"/>
      <c r="L45" s="230"/>
      <c r="M45" s="230"/>
      <c r="N45" s="228"/>
    </row>
    <row r="46" spans="1:14" ht="12.75" customHeight="1">
      <c r="A46" s="228"/>
      <c r="B46" s="228"/>
      <c r="C46" s="228"/>
      <c r="D46" s="230"/>
      <c r="E46" s="230"/>
      <c r="F46" s="230"/>
      <c r="G46" s="230"/>
      <c r="H46" s="230"/>
      <c r="I46" s="230"/>
      <c r="J46" s="230"/>
      <c r="K46" s="230"/>
      <c r="L46" s="230"/>
      <c r="M46" s="230"/>
      <c r="N46" s="228"/>
    </row>
    <row r="47" spans="1:14" ht="12.75" customHeight="1">
      <c r="A47" s="228"/>
      <c r="B47" s="228"/>
      <c r="C47" s="228"/>
      <c r="D47" s="230"/>
      <c r="E47" s="230"/>
      <c r="F47" s="230"/>
      <c r="G47" s="230"/>
      <c r="H47" s="230"/>
      <c r="I47" s="230"/>
      <c r="J47" s="230"/>
      <c r="K47" s="230"/>
      <c r="L47" s="230"/>
      <c r="M47" s="230"/>
      <c r="N47" s="228"/>
    </row>
    <row r="48" spans="1:14" ht="12.75" customHeight="1">
      <c r="A48" s="228"/>
      <c r="B48" s="228"/>
      <c r="C48" s="228"/>
      <c r="D48" s="230"/>
      <c r="E48" s="230"/>
      <c r="F48" s="230"/>
      <c r="G48" s="230"/>
      <c r="H48" s="230"/>
      <c r="I48" s="230"/>
      <c r="J48" s="230"/>
      <c r="K48" s="230"/>
      <c r="L48" s="230"/>
      <c r="M48" s="230"/>
      <c r="N48" s="228"/>
    </row>
    <row r="49" spans="1:14" ht="12.75" customHeight="1">
      <c r="A49" s="228"/>
      <c r="B49" s="228"/>
      <c r="C49" s="228"/>
      <c r="D49" s="230"/>
      <c r="E49" s="230"/>
      <c r="F49" s="230"/>
      <c r="G49" s="230"/>
      <c r="H49" s="230"/>
      <c r="I49" s="230"/>
      <c r="J49" s="230"/>
      <c r="K49" s="230"/>
      <c r="L49" s="230"/>
      <c r="M49" s="230"/>
      <c r="N49" s="228"/>
    </row>
    <row r="50" spans="1:14" ht="12.75" customHeight="1">
      <c r="A50" s="228"/>
      <c r="B50" s="228"/>
      <c r="C50" s="228"/>
      <c r="D50" s="230"/>
      <c r="E50" s="230"/>
      <c r="F50" s="230"/>
      <c r="G50" s="230"/>
      <c r="H50" s="230"/>
      <c r="I50" s="230"/>
      <c r="J50" s="230"/>
      <c r="K50" s="230"/>
      <c r="L50" s="230"/>
      <c r="M50" s="230"/>
      <c r="N50" s="228"/>
    </row>
    <row r="51" spans="1:14" ht="12.75" customHeight="1">
      <c r="A51" s="228"/>
      <c r="B51" s="228"/>
      <c r="C51" s="228"/>
      <c r="D51" s="230"/>
      <c r="E51" s="230"/>
      <c r="F51" s="230"/>
      <c r="G51" s="230"/>
      <c r="H51" s="230"/>
      <c r="I51" s="230"/>
      <c r="J51" s="230"/>
      <c r="K51" s="230"/>
      <c r="L51" s="230"/>
      <c r="M51" s="230"/>
      <c r="N51" s="228"/>
    </row>
    <row r="52" spans="1:14" ht="12.75" customHeight="1">
      <c r="A52" s="228"/>
      <c r="B52" s="228"/>
      <c r="C52" s="228"/>
      <c r="D52" s="230"/>
      <c r="E52" s="230"/>
      <c r="F52" s="230"/>
      <c r="G52" s="230"/>
      <c r="H52" s="230"/>
      <c r="I52" s="230"/>
      <c r="J52" s="230"/>
      <c r="K52" s="230"/>
      <c r="L52" s="230"/>
      <c r="M52" s="230"/>
      <c r="N52" s="228"/>
    </row>
    <row r="53" spans="1:14" ht="12.75" customHeight="1">
      <c r="A53" s="228"/>
      <c r="B53" s="228"/>
      <c r="C53" s="228"/>
      <c r="D53" s="230"/>
      <c r="E53" s="230"/>
      <c r="F53" s="230"/>
      <c r="G53" s="230"/>
      <c r="H53" s="230"/>
      <c r="I53" s="230"/>
      <c r="J53" s="230"/>
      <c r="K53" s="230"/>
      <c r="L53" s="230"/>
      <c r="M53" s="230"/>
      <c r="N53" s="228"/>
    </row>
    <row r="54" spans="1:14" ht="12.75" customHeight="1">
      <c r="A54" s="228"/>
      <c r="B54" s="228"/>
      <c r="C54" s="228"/>
      <c r="D54" s="230"/>
      <c r="E54" s="230"/>
      <c r="F54" s="230"/>
      <c r="G54" s="230"/>
      <c r="H54" s="230"/>
      <c r="I54" s="230"/>
      <c r="J54" s="230"/>
      <c r="K54" s="230"/>
      <c r="L54" s="230"/>
      <c r="M54" s="230"/>
      <c r="N54" s="228"/>
    </row>
    <row r="55" spans="1:14" ht="12.75" customHeight="1">
      <c r="A55" s="228"/>
      <c r="B55" s="228"/>
      <c r="C55" s="228"/>
      <c r="D55" s="230"/>
      <c r="E55" s="230"/>
      <c r="F55" s="230"/>
      <c r="G55" s="230"/>
      <c r="H55" s="230"/>
      <c r="I55" s="230"/>
      <c r="J55" s="230"/>
      <c r="K55" s="230"/>
      <c r="L55" s="230"/>
      <c r="M55" s="230"/>
      <c r="N55" s="228"/>
    </row>
    <row r="56" spans="1:14" ht="12.75" customHeight="1">
      <c r="A56" s="228"/>
      <c r="B56" s="228"/>
      <c r="C56" s="228"/>
      <c r="D56" s="230"/>
      <c r="E56" s="230"/>
      <c r="F56" s="230"/>
      <c r="G56" s="230"/>
      <c r="H56" s="230"/>
      <c r="I56" s="230"/>
      <c r="J56" s="230"/>
      <c r="K56" s="230"/>
      <c r="L56" s="230"/>
      <c r="M56" s="230"/>
      <c r="N56" s="228"/>
    </row>
    <row r="57" spans="1:14" ht="12.75" customHeight="1">
      <c r="A57" s="228"/>
      <c r="B57" s="228"/>
      <c r="C57" s="228"/>
      <c r="D57" s="230"/>
      <c r="E57" s="230"/>
      <c r="F57" s="230"/>
      <c r="G57" s="230"/>
      <c r="H57" s="230"/>
      <c r="I57" s="230"/>
      <c r="J57" s="230"/>
      <c r="K57" s="230"/>
      <c r="L57" s="230"/>
      <c r="M57" s="230"/>
      <c r="N57" s="228"/>
    </row>
    <row r="58" spans="1:14" ht="12.75" customHeight="1">
      <c r="A58" s="228"/>
      <c r="B58" s="228"/>
      <c r="C58" s="228"/>
      <c r="D58" s="230"/>
      <c r="E58" s="230"/>
      <c r="F58" s="230"/>
      <c r="G58" s="230"/>
      <c r="H58" s="230"/>
      <c r="I58" s="230"/>
      <c r="J58" s="230"/>
      <c r="K58" s="230"/>
      <c r="L58" s="230"/>
      <c r="M58" s="230"/>
      <c r="N58" s="228"/>
    </row>
    <row r="59" spans="1:14" ht="12.75" customHeight="1">
      <c r="A59" s="228"/>
      <c r="B59" s="228"/>
      <c r="C59" s="228"/>
      <c r="D59" s="230"/>
      <c r="E59" s="230"/>
      <c r="F59" s="230"/>
      <c r="G59" s="230"/>
      <c r="H59" s="230"/>
      <c r="I59" s="230"/>
      <c r="J59" s="230"/>
      <c r="K59" s="230"/>
      <c r="L59" s="230"/>
      <c r="M59" s="230"/>
      <c r="N59" s="228"/>
    </row>
    <row r="60" spans="1:14" ht="12.75" customHeight="1">
      <c r="A60" s="228"/>
      <c r="B60" s="228"/>
      <c r="C60" s="228"/>
      <c r="D60" s="230"/>
      <c r="E60" s="230"/>
      <c r="F60" s="230"/>
      <c r="G60" s="230"/>
      <c r="H60" s="230"/>
      <c r="I60" s="230"/>
      <c r="J60" s="230"/>
      <c r="K60" s="230"/>
      <c r="L60" s="230"/>
      <c r="M60" s="230"/>
      <c r="N60" s="228"/>
    </row>
    <row r="61" spans="1:14" ht="12.75" customHeight="1">
      <c r="A61" s="228"/>
      <c r="B61" s="228"/>
      <c r="C61" s="228"/>
      <c r="D61" s="230"/>
      <c r="E61" s="230"/>
      <c r="F61" s="230"/>
      <c r="G61" s="230"/>
      <c r="H61" s="230"/>
      <c r="I61" s="230"/>
      <c r="J61" s="230"/>
      <c r="K61" s="230"/>
      <c r="L61" s="230"/>
      <c r="M61" s="230"/>
      <c r="N61" s="228"/>
    </row>
    <row r="62" spans="1:14" ht="12.75" customHeight="1">
      <c r="A62" s="228"/>
      <c r="B62" s="228"/>
      <c r="C62" s="228"/>
      <c r="D62" s="230"/>
      <c r="E62" s="230"/>
      <c r="F62" s="230"/>
      <c r="G62" s="230"/>
      <c r="H62" s="230"/>
      <c r="I62" s="230"/>
      <c r="J62" s="230"/>
      <c r="K62" s="230"/>
      <c r="L62" s="230"/>
      <c r="M62" s="230"/>
      <c r="N62" s="228"/>
    </row>
    <row r="63" spans="1:14" ht="12.75" customHeight="1">
      <c r="A63" s="228"/>
      <c r="B63" s="228"/>
      <c r="C63" s="228"/>
      <c r="D63" s="230"/>
      <c r="E63" s="230"/>
      <c r="F63" s="230"/>
      <c r="G63" s="230"/>
      <c r="H63" s="230"/>
      <c r="I63" s="230"/>
      <c r="J63" s="230"/>
      <c r="K63" s="230"/>
      <c r="L63" s="230"/>
      <c r="M63" s="230"/>
      <c r="N63" s="228"/>
    </row>
    <row r="64" spans="1:14" ht="12.75" customHeight="1">
      <c r="A64" s="228"/>
      <c r="B64" s="228"/>
      <c r="C64" s="228"/>
      <c r="D64" s="230"/>
      <c r="E64" s="230"/>
      <c r="F64" s="230"/>
      <c r="G64" s="230"/>
      <c r="H64" s="230"/>
      <c r="I64" s="230"/>
      <c r="J64" s="230"/>
      <c r="K64" s="230"/>
      <c r="L64" s="230"/>
      <c r="M64" s="230"/>
      <c r="N64" s="228"/>
    </row>
    <row r="65" spans="1:14" ht="12.75" customHeight="1">
      <c r="A65" s="228"/>
      <c r="B65" s="228"/>
      <c r="C65" s="228"/>
      <c r="D65" s="230"/>
      <c r="E65" s="230"/>
      <c r="F65" s="230"/>
      <c r="G65" s="230"/>
      <c r="H65" s="230"/>
      <c r="I65" s="230"/>
      <c r="J65" s="230"/>
      <c r="K65" s="230"/>
      <c r="L65" s="230"/>
      <c r="M65" s="230"/>
      <c r="N65" s="228"/>
    </row>
    <row r="66" spans="1:14" ht="12.75" customHeight="1">
      <c r="A66" s="228"/>
      <c r="B66" s="228"/>
      <c r="C66" s="228"/>
      <c r="D66" s="230"/>
      <c r="E66" s="230"/>
      <c r="F66" s="230"/>
      <c r="G66" s="230"/>
      <c r="H66" s="230"/>
      <c r="I66" s="230"/>
      <c r="J66" s="230"/>
      <c r="K66" s="230"/>
      <c r="L66" s="230"/>
      <c r="M66" s="230"/>
      <c r="N66" s="228"/>
    </row>
    <row r="67" spans="1:14" ht="12.75" customHeight="1">
      <c r="A67" s="228"/>
      <c r="B67" s="228"/>
      <c r="C67" s="228"/>
      <c r="D67" s="230"/>
      <c r="E67" s="230"/>
      <c r="F67" s="230"/>
      <c r="G67" s="230"/>
      <c r="H67" s="230"/>
      <c r="I67" s="230"/>
      <c r="J67" s="230"/>
      <c r="K67" s="230"/>
      <c r="L67" s="230"/>
      <c r="M67" s="230"/>
      <c r="N67" s="228"/>
    </row>
    <row r="68" spans="1:14" ht="12.75" customHeight="1">
      <c r="A68" s="228"/>
      <c r="B68" s="228"/>
      <c r="C68" s="228"/>
      <c r="D68" s="230"/>
      <c r="E68" s="230"/>
      <c r="F68" s="230"/>
      <c r="G68" s="230"/>
      <c r="H68" s="230"/>
      <c r="I68" s="230"/>
      <c r="J68" s="230"/>
      <c r="K68" s="230"/>
      <c r="L68" s="230"/>
      <c r="M68" s="230"/>
      <c r="N68" s="228"/>
    </row>
    <row r="69" spans="1:14" ht="12.75" customHeight="1">
      <c r="A69" s="228"/>
      <c r="B69" s="228"/>
      <c r="C69" s="228"/>
      <c r="D69" s="230"/>
      <c r="E69" s="230"/>
      <c r="F69" s="230"/>
      <c r="G69" s="230"/>
      <c r="H69" s="230"/>
      <c r="I69" s="230"/>
      <c r="J69" s="230"/>
      <c r="K69" s="230"/>
      <c r="L69" s="230"/>
      <c r="M69" s="230"/>
      <c r="N69" s="228"/>
    </row>
    <row r="70" spans="1:14" ht="12.75" customHeight="1">
      <c r="A70" s="228"/>
      <c r="B70" s="228"/>
      <c r="C70" s="228"/>
      <c r="D70" s="230"/>
      <c r="E70" s="230"/>
      <c r="F70" s="230"/>
      <c r="G70" s="230"/>
      <c r="H70" s="230"/>
      <c r="I70" s="230"/>
      <c r="J70" s="230"/>
      <c r="K70" s="230"/>
      <c r="L70" s="230"/>
      <c r="M70" s="230"/>
      <c r="N70" s="228"/>
    </row>
    <row r="71" spans="1:14" ht="12.75" customHeight="1">
      <c r="A71" s="228"/>
      <c r="B71" s="228"/>
      <c r="C71" s="228"/>
      <c r="D71" s="230"/>
      <c r="E71" s="230"/>
      <c r="F71" s="230"/>
      <c r="G71" s="230"/>
      <c r="H71" s="230"/>
      <c r="I71" s="230"/>
      <c r="J71" s="230"/>
      <c r="K71" s="230"/>
      <c r="L71" s="230"/>
      <c r="M71" s="230"/>
      <c r="N71" s="228"/>
    </row>
    <row r="72" spans="1:14" ht="12.75" customHeight="1">
      <c r="A72" s="228"/>
      <c r="B72" s="228"/>
      <c r="C72" s="228"/>
      <c r="D72" s="230"/>
      <c r="E72" s="230"/>
      <c r="F72" s="230"/>
      <c r="G72" s="230"/>
      <c r="H72" s="230"/>
      <c r="I72" s="230"/>
      <c r="J72" s="230"/>
      <c r="K72" s="230"/>
      <c r="L72" s="230"/>
      <c r="M72" s="230"/>
      <c r="N72" s="228"/>
    </row>
    <row r="73" spans="1:14" ht="12.75" customHeight="1">
      <c r="A73" s="228"/>
      <c r="B73" s="228"/>
      <c r="C73" s="228"/>
      <c r="D73" s="230"/>
      <c r="E73" s="230"/>
      <c r="F73" s="230"/>
      <c r="G73" s="230"/>
      <c r="H73" s="230"/>
      <c r="I73" s="230"/>
      <c r="J73" s="230"/>
      <c r="K73" s="230"/>
      <c r="L73" s="230"/>
      <c r="M73" s="230"/>
      <c r="N73" s="228"/>
    </row>
    <row r="74" spans="1:14" ht="12.75" customHeight="1">
      <c r="A74" s="228"/>
      <c r="B74" s="228"/>
      <c r="C74" s="228"/>
      <c r="D74" s="230"/>
      <c r="E74" s="230"/>
      <c r="F74" s="230"/>
      <c r="G74" s="230"/>
      <c r="H74" s="230"/>
      <c r="I74" s="230"/>
      <c r="J74" s="230"/>
      <c r="K74" s="230"/>
      <c r="L74" s="230"/>
      <c r="M74" s="230"/>
      <c r="N74" s="228"/>
    </row>
    <row r="75" spans="1:14" ht="12.75" customHeight="1">
      <c r="A75" s="228"/>
      <c r="B75" s="228"/>
      <c r="C75" s="228"/>
      <c r="D75" s="230"/>
      <c r="E75" s="230"/>
      <c r="F75" s="230"/>
      <c r="G75" s="230"/>
      <c r="H75" s="230"/>
      <c r="I75" s="230"/>
      <c r="J75" s="230"/>
      <c r="K75" s="230"/>
      <c r="L75" s="230"/>
      <c r="M75" s="230"/>
      <c r="N75" s="228"/>
    </row>
    <row r="76" spans="1:14" ht="12.75" customHeight="1">
      <c r="A76" s="228"/>
      <c r="B76" s="228"/>
      <c r="C76" s="228"/>
      <c r="D76" s="230"/>
      <c r="E76" s="230"/>
      <c r="F76" s="230"/>
      <c r="G76" s="230"/>
      <c r="H76" s="230"/>
      <c r="I76" s="230"/>
      <c r="J76" s="230"/>
      <c r="K76" s="230"/>
      <c r="L76" s="230"/>
      <c r="M76" s="230"/>
      <c r="N76" s="228"/>
    </row>
    <row r="77" spans="1:14" ht="12.75" customHeight="1">
      <c r="A77" s="228"/>
      <c r="B77" s="228"/>
      <c r="C77" s="228"/>
      <c r="D77" s="230"/>
      <c r="E77" s="230"/>
      <c r="F77" s="230"/>
      <c r="G77" s="230"/>
      <c r="H77" s="230"/>
      <c r="I77" s="230"/>
      <c r="J77" s="230"/>
      <c r="K77" s="230"/>
      <c r="L77" s="230"/>
      <c r="M77" s="230"/>
      <c r="N77" s="228"/>
    </row>
    <row r="78" spans="1:14" ht="12.75" customHeight="1">
      <c r="A78" s="228"/>
      <c r="B78" s="228"/>
      <c r="C78" s="228"/>
      <c r="D78" s="230"/>
      <c r="E78" s="230"/>
      <c r="F78" s="230"/>
      <c r="G78" s="230"/>
      <c r="H78" s="230"/>
      <c r="I78" s="230"/>
      <c r="J78" s="230"/>
      <c r="K78" s="230"/>
      <c r="L78" s="230"/>
      <c r="M78" s="230"/>
      <c r="N78" s="228"/>
    </row>
    <row r="79" spans="1:14" ht="12.75" customHeight="1">
      <c r="A79" s="228"/>
      <c r="B79" s="228"/>
      <c r="C79" s="228"/>
      <c r="D79" s="230"/>
      <c r="E79" s="230"/>
      <c r="F79" s="230"/>
      <c r="G79" s="230"/>
      <c r="H79" s="230"/>
      <c r="I79" s="230"/>
      <c r="J79" s="230"/>
      <c r="K79" s="230"/>
      <c r="L79" s="230"/>
      <c r="M79" s="230"/>
      <c r="N79" s="228"/>
    </row>
    <row r="80" spans="1:14" ht="12.75" customHeight="1">
      <c r="A80" s="228"/>
      <c r="B80" s="228"/>
      <c r="C80" s="228"/>
      <c r="D80" s="230"/>
      <c r="E80" s="230"/>
      <c r="F80" s="230"/>
      <c r="G80" s="230"/>
      <c r="H80" s="230"/>
      <c r="I80" s="230"/>
      <c r="J80" s="230"/>
      <c r="K80" s="230"/>
      <c r="L80" s="230"/>
      <c r="M80" s="230"/>
      <c r="N80" s="228"/>
    </row>
    <row r="81" spans="1:14" ht="12.75" customHeight="1">
      <c r="A81" s="228"/>
      <c r="B81" s="228"/>
      <c r="C81" s="228"/>
      <c r="D81" s="230"/>
      <c r="E81" s="230"/>
      <c r="F81" s="230"/>
      <c r="G81" s="230"/>
      <c r="H81" s="230"/>
      <c r="I81" s="230"/>
      <c r="J81" s="230"/>
      <c r="K81" s="230"/>
      <c r="L81" s="230"/>
      <c r="M81" s="230"/>
      <c r="N81" s="228"/>
    </row>
    <row r="82" spans="1:14" ht="12.75" customHeight="1">
      <c r="A82" s="228"/>
      <c r="B82" s="228"/>
      <c r="C82" s="228"/>
      <c r="D82" s="230"/>
      <c r="E82" s="230"/>
      <c r="F82" s="230"/>
      <c r="G82" s="230"/>
      <c r="H82" s="230"/>
      <c r="I82" s="230"/>
      <c r="J82" s="230"/>
      <c r="K82" s="230"/>
      <c r="L82" s="230"/>
      <c r="M82" s="230"/>
      <c r="N82" s="228"/>
    </row>
    <row r="83" spans="1:14" ht="12.75" customHeight="1">
      <c r="A83" s="228"/>
      <c r="B83" s="228"/>
      <c r="C83" s="228"/>
      <c r="D83" s="230"/>
      <c r="E83" s="230"/>
      <c r="F83" s="230"/>
      <c r="G83" s="230"/>
      <c r="H83" s="230"/>
      <c r="I83" s="230"/>
      <c r="J83" s="230"/>
      <c r="K83" s="230"/>
      <c r="L83" s="230"/>
      <c r="M83" s="230"/>
      <c r="N83" s="228"/>
    </row>
    <row r="84" spans="1:14" ht="12.75" customHeight="1">
      <c r="A84" s="228"/>
      <c r="B84" s="228"/>
      <c r="C84" s="228"/>
      <c r="D84" s="230"/>
      <c r="E84" s="230"/>
      <c r="F84" s="230"/>
      <c r="G84" s="230"/>
      <c r="H84" s="230"/>
      <c r="I84" s="230"/>
      <c r="J84" s="230"/>
      <c r="K84" s="230"/>
      <c r="L84" s="230"/>
      <c r="M84" s="230"/>
      <c r="N84" s="228"/>
    </row>
    <row r="85" spans="1:14" ht="12.75" customHeight="1">
      <c r="A85" s="228"/>
      <c r="B85" s="228"/>
      <c r="C85" s="228"/>
      <c r="D85" s="230"/>
      <c r="E85" s="230"/>
      <c r="F85" s="230"/>
      <c r="G85" s="230"/>
      <c r="H85" s="230"/>
      <c r="I85" s="230"/>
      <c r="J85" s="230"/>
      <c r="K85" s="230"/>
      <c r="L85" s="230"/>
      <c r="M85" s="230"/>
      <c r="N85" s="228"/>
    </row>
    <row r="86" spans="1:14" ht="12.75" customHeight="1">
      <c r="A86" s="228"/>
      <c r="B86" s="228"/>
      <c r="C86" s="228"/>
      <c r="D86" s="230"/>
      <c r="E86" s="230"/>
      <c r="F86" s="230"/>
      <c r="G86" s="230"/>
      <c r="H86" s="230"/>
      <c r="I86" s="230"/>
      <c r="J86" s="230"/>
      <c r="K86" s="230"/>
      <c r="L86" s="230"/>
      <c r="M86" s="230"/>
      <c r="N86" s="228"/>
    </row>
    <row r="87" spans="1:14" ht="12.75" customHeight="1">
      <c r="A87" s="228"/>
      <c r="B87" s="228"/>
      <c r="C87" s="228"/>
      <c r="D87" s="230"/>
      <c r="E87" s="230"/>
      <c r="F87" s="230"/>
      <c r="G87" s="230"/>
      <c r="H87" s="230"/>
      <c r="I87" s="230"/>
      <c r="J87" s="230"/>
      <c r="K87" s="230"/>
      <c r="L87" s="230"/>
      <c r="M87" s="230"/>
      <c r="N87" s="228"/>
    </row>
    <row r="88" spans="1:14" ht="12.75" customHeight="1">
      <c r="A88" s="228"/>
      <c r="B88" s="228"/>
      <c r="C88" s="228"/>
      <c r="D88" s="230"/>
      <c r="E88" s="230"/>
      <c r="F88" s="230"/>
      <c r="G88" s="230"/>
      <c r="H88" s="230"/>
      <c r="I88" s="230"/>
      <c r="J88" s="230"/>
      <c r="K88" s="230"/>
      <c r="L88" s="230"/>
      <c r="M88" s="230"/>
      <c r="N88" s="228"/>
    </row>
    <row r="89" spans="1:14" ht="12.75" customHeight="1">
      <c r="A89" s="228"/>
      <c r="B89" s="228"/>
      <c r="C89" s="228"/>
      <c r="D89" s="230"/>
      <c r="E89" s="230"/>
      <c r="F89" s="230"/>
      <c r="G89" s="230"/>
      <c r="H89" s="230"/>
      <c r="I89" s="230"/>
      <c r="J89" s="230"/>
      <c r="K89" s="230"/>
      <c r="L89" s="230"/>
      <c r="M89" s="230"/>
      <c r="N89" s="228"/>
    </row>
    <row r="90" spans="1:14" ht="12.75" customHeight="1">
      <c r="A90" s="228"/>
      <c r="B90" s="228"/>
      <c r="C90" s="228"/>
      <c r="D90" s="230"/>
      <c r="E90" s="230"/>
      <c r="F90" s="230"/>
      <c r="G90" s="230"/>
      <c r="H90" s="230"/>
      <c r="I90" s="230"/>
      <c r="J90" s="230"/>
      <c r="K90" s="230"/>
      <c r="L90" s="230"/>
      <c r="M90" s="230"/>
      <c r="N90" s="228"/>
    </row>
    <row r="91" spans="1:14" ht="12.75" customHeight="1">
      <c r="A91" s="228"/>
      <c r="B91" s="228"/>
      <c r="C91" s="228"/>
      <c r="D91" s="230"/>
      <c r="E91" s="230"/>
      <c r="F91" s="230"/>
      <c r="G91" s="230"/>
      <c r="H91" s="230"/>
      <c r="I91" s="230"/>
      <c r="J91" s="230"/>
      <c r="K91" s="230"/>
      <c r="L91" s="230"/>
      <c r="M91" s="230"/>
      <c r="N91" s="228"/>
    </row>
    <row r="92" spans="1:14" ht="12.75" customHeight="1">
      <c r="A92" s="228"/>
      <c r="B92" s="228"/>
      <c r="C92" s="228"/>
      <c r="D92" s="230"/>
      <c r="E92" s="230"/>
      <c r="F92" s="230"/>
      <c r="G92" s="230"/>
      <c r="H92" s="230"/>
      <c r="I92" s="230"/>
      <c r="J92" s="230"/>
      <c r="K92" s="230"/>
      <c r="L92" s="230"/>
      <c r="M92" s="230"/>
      <c r="N92" s="228"/>
    </row>
    <row r="93" spans="1:14" ht="12.75" customHeight="1">
      <c r="A93" s="228"/>
      <c r="B93" s="228"/>
      <c r="C93" s="228"/>
      <c r="D93" s="230"/>
      <c r="E93" s="230"/>
      <c r="F93" s="230"/>
      <c r="G93" s="230"/>
      <c r="H93" s="230"/>
      <c r="I93" s="230"/>
      <c r="J93" s="230"/>
      <c r="K93" s="230"/>
      <c r="L93" s="230"/>
      <c r="M93" s="230"/>
      <c r="N93" s="228"/>
    </row>
    <row r="94" spans="1:14" ht="12.75" customHeight="1">
      <c r="A94" s="228"/>
      <c r="B94" s="228"/>
      <c r="C94" s="228"/>
      <c r="D94" s="230"/>
      <c r="E94" s="230"/>
      <c r="F94" s="230"/>
      <c r="G94" s="230"/>
      <c r="H94" s="230"/>
      <c r="I94" s="230"/>
      <c r="J94" s="230"/>
      <c r="K94" s="230"/>
      <c r="L94" s="230"/>
      <c r="M94" s="230"/>
      <c r="N94" s="228"/>
    </row>
    <row r="95" spans="1:14" ht="12.75" customHeight="1">
      <c r="A95" s="228"/>
      <c r="B95" s="228"/>
      <c r="C95" s="228"/>
      <c r="D95" s="230"/>
      <c r="E95" s="230"/>
      <c r="F95" s="230"/>
      <c r="G95" s="230"/>
      <c r="H95" s="230"/>
      <c r="I95" s="230"/>
      <c r="J95" s="230"/>
      <c r="K95" s="230"/>
      <c r="L95" s="230"/>
      <c r="M95" s="230"/>
      <c r="N95" s="228"/>
    </row>
    <row r="96" spans="1:14" ht="12.75" customHeight="1">
      <c r="A96" s="228"/>
      <c r="B96" s="228"/>
      <c r="C96" s="228"/>
      <c r="D96" s="230"/>
      <c r="E96" s="230"/>
      <c r="F96" s="230"/>
      <c r="G96" s="230"/>
      <c r="H96" s="230"/>
      <c r="I96" s="230"/>
      <c r="J96" s="230"/>
      <c r="K96" s="230"/>
      <c r="L96" s="230"/>
      <c r="M96" s="230"/>
      <c r="N96" s="228"/>
    </row>
    <row r="97" spans="1:14" ht="12.75" customHeight="1">
      <c r="A97" s="228"/>
      <c r="B97" s="228"/>
      <c r="C97" s="228"/>
      <c r="D97" s="230"/>
      <c r="E97" s="230"/>
      <c r="F97" s="230"/>
      <c r="G97" s="230"/>
      <c r="H97" s="230"/>
      <c r="I97" s="230"/>
      <c r="J97" s="230"/>
      <c r="K97" s="230"/>
      <c r="L97" s="230"/>
      <c r="M97" s="230"/>
      <c r="N97" s="228"/>
    </row>
    <row r="98" spans="1:14" ht="12.75" customHeight="1">
      <c r="A98" s="228"/>
      <c r="B98" s="228"/>
      <c r="C98" s="228"/>
      <c r="D98" s="230"/>
      <c r="E98" s="230"/>
      <c r="F98" s="230"/>
      <c r="G98" s="230"/>
      <c r="H98" s="230"/>
      <c r="I98" s="230"/>
      <c r="J98" s="230"/>
      <c r="K98" s="230"/>
      <c r="L98" s="230"/>
      <c r="M98" s="230"/>
      <c r="N98" s="228"/>
    </row>
    <row r="99" spans="1:14" ht="12.75" customHeight="1">
      <c r="A99" s="228"/>
      <c r="B99" s="228"/>
      <c r="C99" s="228"/>
      <c r="D99" s="230"/>
      <c r="E99" s="230"/>
      <c r="F99" s="230"/>
      <c r="G99" s="230"/>
      <c r="H99" s="230"/>
      <c r="I99" s="230"/>
      <c r="J99" s="230"/>
      <c r="K99" s="230"/>
      <c r="L99" s="230"/>
      <c r="M99" s="230"/>
      <c r="N99" s="228"/>
    </row>
    <row r="100" spans="1:14" ht="12.75" customHeight="1">
      <c r="A100" s="228"/>
      <c r="B100" s="228"/>
      <c r="C100" s="228"/>
      <c r="D100" s="230"/>
      <c r="E100" s="230"/>
      <c r="F100" s="230"/>
      <c r="G100" s="230"/>
      <c r="H100" s="230"/>
      <c r="I100" s="230"/>
      <c r="J100" s="230"/>
      <c r="K100" s="230"/>
      <c r="L100" s="230"/>
      <c r="M100" s="230"/>
      <c r="N100" s="228"/>
    </row>
  </sheetData>
  <sheetProtection/>
  <mergeCells count="32">
    <mergeCell ref="K11:K14"/>
    <mergeCell ref="B9:B14"/>
    <mergeCell ref="M1:N1"/>
    <mergeCell ref="M2:N2"/>
    <mergeCell ref="L11:M11"/>
    <mergeCell ref="N9:N14"/>
    <mergeCell ref="I12:I14"/>
    <mergeCell ref="A3:N3"/>
    <mergeCell ref="F12:F14"/>
    <mergeCell ref="D9:D14"/>
    <mergeCell ref="E11:E14"/>
    <mergeCell ref="A4:N4"/>
    <mergeCell ref="G12:G14"/>
    <mergeCell ref="M21:N21"/>
    <mergeCell ref="M8:N8"/>
    <mergeCell ref="C9:C14"/>
    <mergeCell ref="A9:A14"/>
    <mergeCell ref="J12:J14"/>
    <mergeCell ref="I11:J11"/>
    <mergeCell ref="E10:J10"/>
    <mergeCell ref="M12:M14"/>
    <mergeCell ref="L12:L14"/>
    <mergeCell ref="A1:C1"/>
    <mergeCell ref="A2:C2"/>
    <mergeCell ref="H12:H14"/>
    <mergeCell ref="F11:H11"/>
    <mergeCell ref="D20:E20"/>
    <mergeCell ref="E9:M9"/>
    <mergeCell ref="K20:N20"/>
    <mergeCell ref="K10:M10"/>
    <mergeCell ref="A5:N5"/>
    <mergeCell ref="A6:N6"/>
  </mergeCells>
  <printOptions/>
  <pageMargins left="0.5" right="0.2" top="0.75" bottom="0.75" header="0" footer="0"/>
  <pageSetup horizontalDpi="600" verticalDpi="600" orientation="landscape" paperSize="9" scale="89" r:id="rId1"/>
</worksheet>
</file>

<file path=xl/worksheets/sheet11.xml><?xml version="1.0" encoding="utf-8"?>
<worksheet xmlns="http://schemas.openxmlformats.org/spreadsheetml/2006/main" xmlns:r="http://schemas.openxmlformats.org/officeDocument/2006/relationships">
  <sheetPr>
    <tabColor rgb="FFFF0000"/>
  </sheetPr>
  <dimension ref="A1:L100"/>
  <sheetViews>
    <sheetView zoomScalePageLayoutView="0" workbookViewId="0" topLeftCell="A1">
      <selection activeCell="L18" sqref="L18"/>
    </sheetView>
  </sheetViews>
  <sheetFormatPr defaultColWidth="14.421875" defaultRowHeight="15" customHeight="1"/>
  <cols>
    <col min="1" max="1" width="4.28125" style="0" customWidth="1"/>
    <col min="2" max="2" width="15.8515625" style="0" customWidth="1"/>
    <col min="3" max="3" width="17.7109375" style="0" customWidth="1"/>
    <col min="4" max="4" width="16.57421875" style="0" customWidth="1"/>
    <col min="5" max="5" width="14.57421875" style="0" customWidth="1"/>
    <col min="6" max="6" width="17.421875" style="0" customWidth="1"/>
    <col min="7" max="7" width="17.28125" style="0" customWidth="1"/>
    <col min="8" max="8" width="16.140625" style="0" customWidth="1"/>
    <col min="9" max="9" width="13.28125" style="0" customWidth="1"/>
    <col min="10" max="10" width="17.140625" style="0" customWidth="1"/>
    <col min="11" max="11" width="11.57421875" style="0" customWidth="1"/>
    <col min="12" max="12" width="16.57421875" style="0" customWidth="1"/>
  </cols>
  <sheetData>
    <row r="1" spans="1:12" ht="18.75" customHeight="1">
      <c r="A1" s="395"/>
      <c r="B1" s="358"/>
      <c r="C1" s="358"/>
      <c r="D1" s="230"/>
      <c r="E1" s="230"/>
      <c r="F1" s="230"/>
      <c r="G1" s="230"/>
      <c r="H1" s="230"/>
      <c r="I1" s="230"/>
      <c r="J1" s="436" t="s">
        <v>376</v>
      </c>
      <c r="K1" s="358"/>
      <c r="L1" s="228"/>
    </row>
    <row r="2" spans="1:12" ht="20.25" customHeight="1">
      <c r="A2" s="394"/>
      <c r="B2" s="358"/>
      <c r="C2" s="358"/>
      <c r="D2" s="230"/>
      <c r="E2" s="230"/>
      <c r="F2" s="230"/>
      <c r="G2" s="230"/>
      <c r="H2" s="230"/>
      <c r="I2" s="233"/>
      <c r="J2" s="436"/>
      <c r="K2" s="358"/>
      <c r="L2" s="228"/>
    </row>
    <row r="3" spans="1:12" ht="43.5" customHeight="1">
      <c r="A3" s="438" t="s">
        <v>377</v>
      </c>
      <c r="B3" s="358"/>
      <c r="C3" s="358"/>
      <c r="D3" s="358"/>
      <c r="E3" s="358"/>
      <c r="F3" s="358"/>
      <c r="G3" s="358"/>
      <c r="H3" s="358"/>
      <c r="I3" s="358"/>
      <c r="J3" s="358"/>
      <c r="K3" s="358"/>
      <c r="L3" s="228"/>
    </row>
    <row r="4" spans="1:12" ht="18.75" customHeight="1">
      <c r="A4" s="437" t="str">
        <f>+'58'!A4:N4</f>
        <v>(Kèm theo Nghị quyết số     /NQ-HĐND  ngày    tháng 7 năm 2021 của Hội đồng nhân dân  huyện Ia H'Drai)</v>
      </c>
      <c r="B4" s="358"/>
      <c r="C4" s="358"/>
      <c r="D4" s="358"/>
      <c r="E4" s="358"/>
      <c r="F4" s="358"/>
      <c r="G4" s="358"/>
      <c r="H4" s="358"/>
      <c r="I4" s="358"/>
      <c r="J4" s="358"/>
      <c r="K4" s="358"/>
      <c r="L4" s="228"/>
    </row>
    <row r="5" spans="1:12" ht="18.75" customHeight="1" hidden="1">
      <c r="A5" s="437" t="str">
        <f>+'58'!A5:N5</f>
        <v>(Kèm theo tờ trình số     /TTr-UBND ngày     tháng    năm 2021 của Ủy ban nhân dân huyện Ia H'Drai)</v>
      </c>
      <c r="B5" s="358"/>
      <c r="C5" s="358"/>
      <c r="D5" s="358"/>
      <c r="E5" s="358"/>
      <c r="F5" s="358"/>
      <c r="G5" s="358"/>
      <c r="H5" s="358"/>
      <c r="I5" s="358"/>
      <c r="J5" s="358"/>
      <c r="K5" s="358"/>
      <c r="L5" s="228"/>
    </row>
    <row r="6" spans="1:12" ht="18.75" customHeight="1" hidden="1">
      <c r="A6" s="437" t="str">
        <f>+'58'!A6:N6</f>
        <v>(Kèm theo tờ trình số     /TTr-TCKH ngày     tháng    năm 2021 của phòng Tài chính - Kế hoạch huyện)</v>
      </c>
      <c r="B6" s="358"/>
      <c r="C6" s="358"/>
      <c r="D6" s="358"/>
      <c r="E6" s="358"/>
      <c r="F6" s="358"/>
      <c r="G6" s="358"/>
      <c r="H6" s="358"/>
      <c r="I6" s="358"/>
      <c r="J6" s="358"/>
      <c r="K6" s="358"/>
      <c r="L6" s="228"/>
    </row>
    <row r="7" spans="1:12" ht="18.75" customHeight="1">
      <c r="A7" s="234"/>
      <c r="B7" s="234"/>
      <c r="C7" s="234"/>
      <c r="D7" s="234"/>
      <c r="E7" s="234"/>
      <c r="F7" s="234"/>
      <c r="G7" s="234"/>
      <c r="H7" s="234"/>
      <c r="I7" s="234"/>
      <c r="J7" s="234"/>
      <c r="K7" s="234"/>
      <c r="L7" s="228"/>
    </row>
    <row r="8" spans="1:12" ht="21" customHeight="1">
      <c r="A8" s="228"/>
      <c r="B8" s="228"/>
      <c r="C8" s="230"/>
      <c r="D8" s="230"/>
      <c r="E8" s="230"/>
      <c r="F8" s="230"/>
      <c r="G8" s="235"/>
      <c r="H8" s="235"/>
      <c r="I8" s="235"/>
      <c r="J8" s="445" t="s">
        <v>55</v>
      </c>
      <c r="K8" s="380"/>
      <c r="L8" s="228"/>
    </row>
    <row r="9" spans="1:12" ht="19.5" customHeight="1">
      <c r="A9" s="396" t="s">
        <v>5</v>
      </c>
      <c r="B9" s="396" t="s">
        <v>378</v>
      </c>
      <c r="C9" s="440" t="s">
        <v>365</v>
      </c>
      <c r="D9" s="375"/>
      <c r="E9" s="375"/>
      <c r="F9" s="373"/>
      <c r="G9" s="440" t="s">
        <v>8</v>
      </c>
      <c r="H9" s="375"/>
      <c r="I9" s="375"/>
      <c r="J9" s="373"/>
      <c r="K9" s="396" t="s">
        <v>9</v>
      </c>
      <c r="L9" s="237"/>
    </row>
    <row r="10" spans="1:12" ht="19.5" customHeight="1">
      <c r="A10" s="390"/>
      <c r="B10" s="390"/>
      <c r="C10" s="439" t="s">
        <v>370</v>
      </c>
      <c r="D10" s="440" t="s">
        <v>366</v>
      </c>
      <c r="E10" s="375"/>
      <c r="F10" s="373"/>
      <c r="G10" s="236"/>
      <c r="H10" s="440" t="s">
        <v>366</v>
      </c>
      <c r="I10" s="375"/>
      <c r="J10" s="375"/>
      <c r="K10" s="390"/>
      <c r="L10" s="237"/>
    </row>
    <row r="11" spans="1:12" ht="19.5" customHeight="1">
      <c r="A11" s="390"/>
      <c r="B11" s="390"/>
      <c r="C11" s="390"/>
      <c r="D11" s="440" t="s">
        <v>248</v>
      </c>
      <c r="E11" s="373"/>
      <c r="F11" s="439" t="s">
        <v>174</v>
      </c>
      <c r="G11" s="439" t="s">
        <v>260</v>
      </c>
      <c r="H11" s="440" t="s">
        <v>248</v>
      </c>
      <c r="I11" s="373"/>
      <c r="J11" s="441" t="s">
        <v>174</v>
      </c>
      <c r="K11" s="390"/>
      <c r="L11" s="237"/>
    </row>
    <row r="12" spans="1:12" ht="16.5" customHeight="1">
      <c r="A12" s="390"/>
      <c r="B12" s="390"/>
      <c r="C12" s="390"/>
      <c r="D12" s="444" t="s">
        <v>260</v>
      </c>
      <c r="E12" s="444" t="s">
        <v>379</v>
      </c>
      <c r="F12" s="390"/>
      <c r="G12" s="390"/>
      <c r="H12" s="444" t="s">
        <v>260</v>
      </c>
      <c r="I12" s="444" t="s">
        <v>380</v>
      </c>
      <c r="J12" s="442"/>
      <c r="K12" s="390"/>
      <c r="L12" s="237"/>
    </row>
    <row r="13" spans="1:12" ht="16.5" customHeight="1">
      <c r="A13" s="390"/>
      <c r="B13" s="390"/>
      <c r="C13" s="390"/>
      <c r="D13" s="390"/>
      <c r="E13" s="390"/>
      <c r="F13" s="390"/>
      <c r="G13" s="390"/>
      <c r="H13" s="390"/>
      <c r="I13" s="390"/>
      <c r="J13" s="442"/>
      <c r="K13" s="390"/>
      <c r="L13" s="237"/>
    </row>
    <row r="14" spans="1:12" ht="10.5" customHeight="1">
      <c r="A14" s="371"/>
      <c r="B14" s="371"/>
      <c r="C14" s="371"/>
      <c r="D14" s="371"/>
      <c r="E14" s="371"/>
      <c r="F14" s="371"/>
      <c r="G14" s="371"/>
      <c r="H14" s="371"/>
      <c r="I14" s="371"/>
      <c r="J14" s="443"/>
      <c r="K14" s="371"/>
      <c r="L14" s="237"/>
    </row>
    <row r="15" spans="1:12" ht="16.5" customHeight="1">
      <c r="A15" s="238" t="s">
        <v>10</v>
      </c>
      <c r="B15" s="238" t="s">
        <v>46</v>
      </c>
      <c r="C15" s="239">
        <v>1</v>
      </c>
      <c r="D15" s="239">
        <v>2</v>
      </c>
      <c r="E15" s="239">
        <v>3</v>
      </c>
      <c r="F15" s="239">
        <v>4</v>
      </c>
      <c r="G15" s="239">
        <v>5</v>
      </c>
      <c r="H15" s="239">
        <v>6</v>
      </c>
      <c r="I15" s="239">
        <v>7</v>
      </c>
      <c r="J15" s="239">
        <v>8</v>
      </c>
      <c r="K15" s="240">
        <v>9</v>
      </c>
      <c r="L15" s="241"/>
    </row>
    <row r="16" spans="1:12" ht="18.75" customHeight="1">
      <c r="A16" s="242"/>
      <c r="B16" s="243" t="s">
        <v>260</v>
      </c>
      <c r="C16" s="244">
        <f aca="true" t="shared" si="0" ref="C16:J16">SUM(C17:C19)</f>
        <v>27723136000</v>
      </c>
      <c r="D16" s="244">
        <f t="shared" si="0"/>
        <v>16157506000</v>
      </c>
      <c r="E16" s="244">
        <f t="shared" si="0"/>
        <v>0</v>
      </c>
      <c r="F16" s="244">
        <f t="shared" si="0"/>
        <v>11565630000</v>
      </c>
      <c r="G16" s="244">
        <f t="shared" si="0"/>
        <v>33987957377</v>
      </c>
      <c r="H16" s="244">
        <f t="shared" si="0"/>
        <v>16157506000</v>
      </c>
      <c r="I16" s="244">
        <f t="shared" si="0"/>
        <v>0</v>
      </c>
      <c r="J16" s="244">
        <f t="shared" si="0"/>
        <v>17830451377</v>
      </c>
      <c r="K16" s="245">
        <f>G16/C16*100</f>
        <v>122.59780919806475</v>
      </c>
      <c r="L16" s="246"/>
    </row>
    <row r="17" spans="1:12" ht="18.75" customHeight="1">
      <c r="A17" s="247">
        <v>1</v>
      </c>
      <c r="B17" s="225" t="s">
        <v>316</v>
      </c>
      <c r="C17" s="248">
        <f>+D17+F17</f>
        <v>9013098000</v>
      </c>
      <c r="D17" s="248">
        <v>5386888000</v>
      </c>
      <c r="E17" s="248"/>
      <c r="F17" s="248">
        <v>3626210000</v>
      </c>
      <c r="G17" s="248">
        <f>+H17+J17</f>
        <v>11016949937</v>
      </c>
      <c r="H17" s="248">
        <f>+D17</f>
        <v>5386888000</v>
      </c>
      <c r="I17" s="248"/>
      <c r="J17" s="248">
        <v>5630061937</v>
      </c>
      <c r="K17" s="249">
        <f>G17/C17*100</f>
        <v>122.23266558291056</v>
      </c>
      <c r="L17" s="250"/>
    </row>
    <row r="18" spans="1:12" ht="18.75" customHeight="1">
      <c r="A18" s="247">
        <v>2</v>
      </c>
      <c r="B18" s="225" t="s">
        <v>317</v>
      </c>
      <c r="C18" s="248">
        <f>+D18+F18</f>
        <v>10367306000</v>
      </c>
      <c r="D18" s="248">
        <v>6033096000</v>
      </c>
      <c r="E18" s="248"/>
      <c r="F18" s="248">
        <v>4334210000</v>
      </c>
      <c r="G18" s="248">
        <f>+H18+J18</f>
        <v>12597268980</v>
      </c>
      <c r="H18" s="248">
        <f>+D18</f>
        <v>6033096000</v>
      </c>
      <c r="I18" s="248"/>
      <c r="J18" s="248">
        <v>6564172980</v>
      </c>
      <c r="K18" s="249">
        <f>G18/C18*100</f>
        <v>121.50957037440584</v>
      </c>
      <c r="L18" s="228"/>
    </row>
    <row r="19" spans="1:12" ht="18.75" customHeight="1">
      <c r="A19" s="331">
        <v>3</v>
      </c>
      <c r="B19" s="329" t="s">
        <v>315</v>
      </c>
      <c r="C19" s="332">
        <f>+D19+F19</f>
        <v>8342732000</v>
      </c>
      <c r="D19" s="332">
        <v>4737522000</v>
      </c>
      <c r="E19" s="332"/>
      <c r="F19" s="332">
        <v>3605210000</v>
      </c>
      <c r="G19" s="332">
        <f>+H19+J19</f>
        <v>10373738460</v>
      </c>
      <c r="H19" s="332">
        <f>+D19</f>
        <v>4737522000</v>
      </c>
      <c r="I19" s="332"/>
      <c r="J19" s="332">
        <v>5636216460</v>
      </c>
      <c r="K19" s="333">
        <f>G19/C19*100</f>
        <v>124.34462068300887</v>
      </c>
      <c r="L19" s="228"/>
    </row>
    <row r="20" spans="1:12" ht="25.5" customHeight="1">
      <c r="A20" s="228"/>
      <c r="B20" s="228"/>
      <c r="C20" s="230"/>
      <c r="D20" s="230"/>
      <c r="E20" s="230"/>
      <c r="F20" s="230"/>
      <c r="G20" s="230"/>
      <c r="H20" s="429"/>
      <c r="I20" s="358"/>
      <c r="J20" s="358"/>
      <c r="K20" s="358"/>
      <c r="L20" s="228"/>
    </row>
    <row r="21" spans="1:12" ht="12.75" customHeight="1">
      <c r="A21" s="228"/>
      <c r="B21" s="228"/>
      <c r="C21" s="230"/>
      <c r="D21" s="230"/>
      <c r="E21" s="230"/>
      <c r="F21" s="230"/>
      <c r="G21" s="230"/>
      <c r="H21" s="230"/>
      <c r="I21" s="230"/>
      <c r="J21" s="230"/>
      <c r="K21" s="228"/>
      <c r="L21" s="228"/>
    </row>
    <row r="22" spans="1:12" ht="12.75" customHeight="1">
      <c r="A22" s="228"/>
      <c r="B22" s="228"/>
      <c r="C22" s="230"/>
      <c r="D22" s="230"/>
      <c r="E22" s="230"/>
      <c r="F22" s="230"/>
      <c r="G22" s="230"/>
      <c r="H22" s="230"/>
      <c r="I22" s="230"/>
      <c r="J22" s="230"/>
      <c r="K22" s="228"/>
      <c r="L22" s="228"/>
    </row>
    <row r="23" spans="1:12" ht="12.75" customHeight="1">
      <c r="A23" s="228"/>
      <c r="B23" s="228"/>
      <c r="C23" s="230"/>
      <c r="D23" s="230"/>
      <c r="E23" s="230"/>
      <c r="F23" s="230"/>
      <c r="G23" s="230"/>
      <c r="H23" s="230"/>
      <c r="I23" s="230"/>
      <c r="J23" s="230"/>
      <c r="K23" s="228"/>
      <c r="L23" s="228"/>
    </row>
    <row r="24" spans="1:12" ht="12.75" customHeight="1">
      <c r="A24" s="228"/>
      <c r="B24" s="228"/>
      <c r="C24" s="230"/>
      <c r="D24" s="230"/>
      <c r="E24" s="230"/>
      <c r="F24" s="230"/>
      <c r="G24" s="230"/>
      <c r="H24" s="230"/>
      <c r="I24" s="230"/>
      <c r="J24" s="230"/>
      <c r="K24" s="228"/>
      <c r="L24" s="228"/>
    </row>
    <row r="25" spans="1:12" ht="12.75" customHeight="1">
      <c r="A25" s="228"/>
      <c r="B25" s="228"/>
      <c r="C25" s="230"/>
      <c r="D25" s="230"/>
      <c r="E25" s="230"/>
      <c r="F25" s="230"/>
      <c r="G25" s="230"/>
      <c r="H25" s="230"/>
      <c r="I25" s="230"/>
      <c r="J25" s="230"/>
      <c r="K25" s="228"/>
      <c r="L25" s="228"/>
    </row>
    <row r="26" spans="1:12" ht="12.75" customHeight="1">
      <c r="A26" s="228"/>
      <c r="B26" s="228"/>
      <c r="C26" s="230"/>
      <c r="D26" s="230"/>
      <c r="E26" s="230"/>
      <c r="F26" s="230"/>
      <c r="G26" s="230"/>
      <c r="H26" s="230"/>
      <c r="I26" s="230"/>
      <c r="J26" s="230"/>
      <c r="K26" s="228"/>
      <c r="L26" s="228"/>
    </row>
    <row r="27" spans="1:12" ht="12.75" customHeight="1">
      <c r="A27" s="228"/>
      <c r="B27" s="228"/>
      <c r="C27" s="230"/>
      <c r="D27" s="230"/>
      <c r="E27" s="230"/>
      <c r="F27" s="230"/>
      <c r="G27" s="230"/>
      <c r="H27" s="230"/>
      <c r="I27" s="230"/>
      <c r="J27" s="230"/>
      <c r="K27" s="228"/>
      <c r="L27" s="228"/>
    </row>
    <row r="28" spans="1:12" ht="12.75" customHeight="1">
      <c r="A28" s="228"/>
      <c r="B28" s="228"/>
      <c r="C28" s="230"/>
      <c r="D28" s="230"/>
      <c r="E28" s="230"/>
      <c r="F28" s="230"/>
      <c r="G28" s="230"/>
      <c r="H28" s="230"/>
      <c r="I28" s="230"/>
      <c r="J28" s="230"/>
      <c r="K28" s="228"/>
      <c r="L28" s="228"/>
    </row>
    <row r="29" spans="1:12" ht="12.75" customHeight="1">
      <c r="A29" s="228"/>
      <c r="B29" s="228"/>
      <c r="C29" s="230"/>
      <c r="D29" s="230"/>
      <c r="E29" s="230"/>
      <c r="F29" s="230"/>
      <c r="G29" s="230"/>
      <c r="H29" s="230"/>
      <c r="I29" s="230"/>
      <c r="J29" s="230"/>
      <c r="K29" s="228"/>
      <c r="L29" s="228"/>
    </row>
    <row r="30" spans="1:12" ht="12.75" customHeight="1">
      <c r="A30" s="228"/>
      <c r="B30" s="228"/>
      <c r="C30" s="230"/>
      <c r="D30" s="230"/>
      <c r="E30" s="230"/>
      <c r="F30" s="230"/>
      <c r="G30" s="230"/>
      <c r="H30" s="230"/>
      <c r="I30" s="230"/>
      <c r="J30" s="230"/>
      <c r="K30" s="228"/>
      <c r="L30" s="228"/>
    </row>
    <row r="31" spans="1:12" ht="12.75" customHeight="1">
      <c r="A31" s="228"/>
      <c r="B31" s="228"/>
      <c r="C31" s="230"/>
      <c r="D31" s="230"/>
      <c r="E31" s="230"/>
      <c r="F31" s="230"/>
      <c r="G31" s="230"/>
      <c r="H31" s="230"/>
      <c r="I31" s="230"/>
      <c r="J31" s="230"/>
      <c r="K31" s="228"/>
      <c r="L31" s="228"/>
    </row>
    <row r="32" spans="1:12" ht="12.75" customHeight="1">
      <c r="A32" s="228"/>
      <c r="B32" s="228"/>
      <c r="C32" s="230"/>
      <c r="D32" s="230"/>
      <c r="E32" s="230"/>
      <c r="F32" s="230"/>
      <c r="G32" s="230"/>
      <c r="H32" s="230"/>
      <c r="I32" s="230"/>
      <c r="J32" s="230"/>
      <c r="K32" s="228"/>
      <c r="L32" s="228"/>
    </row>
    <row r="33" spans="1:12" ht="12.75" customHeight="1">
      <c r="A33" s="228"/>
      <c r="B33" s="228"/>
      <c r="C33" s="230"/>
      <c r="D33" s="230"/>
      <c r="E33" s="230"/>
      <c r="F33" s="230"/>
      <c r="G33" s="230"/>
      <c r="H33" s="230"/>
      <c r="I33" s="230"/>
      <c r="J33" s="230"/>
      <c r="K33" s="228"/>
      <c r="L33" s="228"/>
    </row>
    <row r="34" spans="1:12" ht="12.75" customHeight="1">
      <c r="A34" s="228"/>
      <c r="B34" s="228"/>
      <c r="C34" s="230"/>
      <c r="D34" s="230"/>
      <c r="E34" s="230"/>
      <c r="F34" s="230"/>
      <c r="G34" s="230"/>
      <c r="H34" s="230"/>
      <c r="I34" s="230"/>
      <c r="J34" s="230"/>
      <c r="K34" s="228"/>
      <c r="L34" s="228"/>
    </row>
    <row r="35" spans="1:12" ht="12.75" customHeight="1">
      <c r="A35" s="228"/>
      <c r="B35" s="228"/>
      <c r="C35" s="230"/>
      <c r="D35" s="230"/>
      <c r="E35" s="230"/>
      <c r="F35" s="230"/>
      <c r="G35" s="230"/>
      <c r="H35" s="230"/>
      <c r="I35" s="230"/>
      <c r="J35" s="230"/>
      <c r="K35" s="228"/>
      <c r="L35" s="228"/>
    </row>
    <row r="36" spans="1:12" ht="12.75" customHeight="1">
      <c r="A36" s="228"/>
      <c r="B36" s="228"/>
      <c r="C36" s="230"/>
      <c r="D36" s="230"/>
      <c r="E36" s="230"/>
      <c r="F36" s="230"/>
      <c r="G36" s="230"/>
      <c r="H36" s="230"/>
      <c r="I36" s="230"/>
      <c r="J36" s="230"/>
      <c r="K36" s="228"/>
      <c r="L36" s="228"/>
    </row>
    <row r="37" spans="1:12" ht="12.75" customHeight="1">
      <c r="A37" s="228"/>
      <c r="B37" s="228"/>
      <c r="C37" s="230"/>
      <c r="D37" s="230"/>
      <c r="E37" s="230"/>
      <c r="F37" s="230"/>
      <c r="G37" s="230"/>
      <c r="H37" s="230"/>
      <c r="I37" s="230"/>
      <c r="J37" s="230"/>
      <c r="K37" s="228"/>
      <c r="L37" s="228"/>
    </row>
    <row r="38" spans="1:12" ht="12.75" customHeight="1">
      <c r="A38" s="228"/>
      <c r="B38" s="228"/>
      <c r="C38" s="230"/>
      <c r="D38" s="230"/>
      <c r="E38" s="230"/>
      <c r="F38" s="230"/>
      <c r="G38" s="230"/>
      <c r="H38" s="230"/>
      <c r="I38" s="230"/>
      <c r="J38" s="230"/>
      <c r="K38" s="228"/>
      <c r="L38" s="228"/>
    </row>
    <row r="39" spans="1:12" ht="12.75" customHeight="1">
      <c r="A39" s="228"/>
      <c r="B39" s="228"/>
      <c r="C39" s="230"/>
      <c r="D39" s="230"/>
      <c r="E39" s="230"/>
      <c r="F39" s="230"/>
      <c r="G39" s="230"/>
      <c r="H39" s="230"/>
      <c r="I39" s="230"/>
      <c r="J39" s="230"/>
      <c r="K39" s="228"/>
      <c r="L39" s="228"/>
    </row>
    <row r="40" spans="1:12" ht="12.75" customHeight="1">
      <c r="A40" s="228"/>
      <c r="B40" s="228"/>
      <c r="C40" s="230"/>
      <c r="D40" s="230"/>
      <c r="E40" s="230"/>
      <c r="F40" s="230"/>
      <c r="G40" s="230"/>
      <c r="H40" s="230"/>
      <c r="I40" s="230"/>
      <c r="J40" s="230"/>
      <c r="K40" s="228"/>
      <c r="L40" s="228"/>
    </row>
    <row r="41" spans="1:12" ht="12.75" customHeight="1">
      <c r="A41" s="228"/>
      <c r="B41" s="228"/>
      <c r="C41" s="230"/>
      <c r="D41" s="230"/>
      <c r="E41" s="230"/>
      <c r="F41" s="230"/>
      <c r="G41" s="230"/>
      <c r="H41" s="230"/>
      <c r="I41" s="230"/>
      <c r="J41" s="230"/>
      <c r="K41" s="228"/>
      <c r="L41" s="228"/>
    </row>
    <row r="42" spans="1:12" ht="12.75" customHeight="1">
      <c r="A42" s="228"/>
      <c r="B42" s="228"/>
      <c r="C42" s="230"/>
      <c r="D42" s="230"/>
      <c r="E42" s="230"/>
      <c r="F42" s="230"/>
      <c r="G42" s="230"/>
      <c r="H42" s="230"/>
      <c r="I42" s="230"/>
      <c r="J42" s="230"/>
      <c r="K42" s="228"/>
      <c r="L42" s="228"/>
    </row>
    <row r="43" spans="1:12" ht="12.75" customHeight="1">
      <c r="A43" s="228"/>
      <c r="B43" s="228"/>
      <c r="C43" s="230"/>
      <c r="D43" s="230"/>
      <c r="E43" s="230"/>
      <c r="F43" s="230"/>
      <c r="G43" s="230"/>
      <c r="H43" s="230"/>
      <c r="I43" s="230"/>
      <c r="J43" s="230"/>
      <c r="K43" s="228"/>
      <c r="L43" s="228"/>
    </row>
    <row r="44" spans="1:12" ht="12.75" customHeight="1">
      <c r="A44" s="228"/>
      <c r="B44" s="228"/>
      <c r="C44" s="230"/>
      <c r="D44" s="230"/>
      <c r="E44" s="230"/>
      <c r="F44" s="230"/>
      <c r="G44" s="230"/>
      <c r="H44" s="230"/>
      <c r="I44" s="230"/>
      <c r="J44" s="230"/>
      <c r="K44" s="228"/>
      <c r="L44" s="228"/>
    </row>
    <row r="45" spans="1:12" ht="12.75" customHeight="1">
      <c r="A45" s="228"/>
      <c r="B45" s="228"/>
      <c r="C45" s="230"/>
      <c r="D45" s="230"/>
      <c r="E45" s="230"/>
      <c r="F45" s="230"/>
      <c r="G45" s="230"/>
      <c r="H45" s="230"/>
      <c r="I45" s="230"/>
      <c r="J45" s="230"/>
      <c r="K45" s="228"/>
      <c r="L45" s="228"/>
    </row>
    <row r="46" spans="1:12" ht="12.75" customHeight="1">
      <c r="A46" s="228"/>
      <c r="B46" s="228"/>
      <c r="C46" s="230"/>
      <c r="D46" s="230"/>
      <c r="E46" s="230"/>
      <c r="F46" s="230"/>
      <c r="G46" s="230"/>
      <c r="H46" s="230"/>
      <c r="I46" s="230"/>
      <c r="J46" s="230"/>
      <c r="K46" s="228"/>
      <c r="L46" s="228"/>
    </row>
    <row r="47" spans="1:12" ht="12.75" customHeight="1">
      <c r="A47" s="228"/>
      <c r="B47" s="228"/>
      <c r="C47" s="230"/>
      <c r="D47" s="230"/>
      <c r="E47" s="230"/>
      <c r="F47" s="230"/>
      <c r="G47" s="230"/>
      <c r="H47" s="230"/>
      <c r="I47" s="230"/>
      <c r="J47" s="230"/>
      <c r="K47" s="228"/>
      <c r="L47" s="228"/>
    </row>
    <row r="48" spans="1:12" ht="12.75" customHeight="1">
      <c r="A48" s="228"/>
      <c r="B48" s="228"/>
      <c r="C48" s="230"/>
      <c r="D48" s="230"/>
      <c r="E48" s="230"/>
      <c r="F48" s="230"/>
      <c r="G48" s="230"/>
      <c r="H48" s="230"/>
      <c r="I48" s="230"/>
      <c r="J48" s="230"/>
      <c r="K48" s="228"/>
      <c r="L48" s="228"/>
    </row>
    <row r="49" spans="1:12" ht="12.75" customHeight="1">
      <c r="A49" s="228"/>
      <c r="B49" s="228"/>
      <c r="C49" s="230"/>
      <c r="D49" s="230"/>
      <c r="E49" s="230"/>
      <c r="F49" s="230"/>
      <c r="G49" s="230"/>
      <c r="H49" s="230"/>
      <c r="I49" s="230"/>
      <c r="J49" s="230"/>
      <c r="K49" s="228"/>
      <c r="L49" s="228"/>
    </row>
    <row r="50" spans="1:12" ht="12.75" customHeight="1">
      <c r="A50" s="228"/>
      <c r="B50" s="228"/>
      <c r="C50" s="230"/>
      <c r="D50" s="230"/>
      <c r="E50" s="230"/>
      <c r="F50" s="230"/>
      <c r="G50" s="230"/>
      <c r="H50" s="230"/>
      <c r="I50" s="230"/>
      <c r="J50" s="230"/>
      <c r="K50" s="228"/>
      <c r="L50" s="228"/>
    </row>
    <row r="51" spans="1:12" ht="12.75" customHeight="1">
      <c r="A51" s="228"/>
      <c r="B51" s="228"/>
      <c r="C51" s="230"/>
      <c r="D51" s="230"/>
      <c r="E51" s="230"/>
      <c r="F51" s="230"/>
      <c r="G51" s="230"/>
      <c r="H51" s="230"/>
      <c r="I51" s="230"/>
      <c r="J51" s="230"/>
      <c r="K51" s="228"/>
      <c r="L51" s="228"/>
    </row>
    <row r="52" spans="1:12" ht="12.75" customHeight="1">
      <c r="A52" s="228"/>
      <c r="B52" s="228"/>
      <c r="C52" s="230"/>
      <c r="D52" s="230"/>
      <c r="E52" s="230"/>
      <c r="F52" s="230"/>
      <c r="G52" s="230"/>
      <c r="H52" s="230"/>
      <c r="I52" s="230"/>
      <c r="J52" s="230"/>
      <c r="K52" s="228"/>
      <c r="L52" s="228"/>
    </row>
    <row r="53" spans="1:12" ht="12.75" customHeight="1">
      <c r="A53" s="228"/>
      <c r="B53" s="228"/>
      <c r="C53" s="230"/>
      <c r="D53" s="230"/>
      <c r="E53" s="230"/>
      <c r="F53" s="230"/>
      <c r="G53" s="230"/>
      <c r="H53" s="230"/>
      <c r="I53" s="230"/>
      <c r="J53" s="230"/>
      <c r="K53" s="228"/>
      <c r="L53" s="228"/>
    </row>
    <row r="54" spans="1:12" ht="12.75" customHeight="1">
      <c r="A54" s="228"/>
      <c r="B54" s="228"/>
      <c r="C54" s="230"/>
      <c r="D54" s="230"/>
      <c r="E54" s="230"/>
      <c r="F54" s="230"/>
      <c r="G54" s="230"/>
      <c r="H54" s="230"/>
      <c r="I54" s="230"/>
      <c r="J54" s="230"/>
      <c r="K54" s="228"/>
      <c r="L54" s="228"/>
    </row>
    <row r="55" spans="1:12" ht="12.75" customHeight="1">
      <c r="A55" s="228"/>
      <c r="B55" s="228"/>
      <c r="C55" s="230"/>
      <c r="D55" s="230"/>
      <c r="E55" s="230"/>
      <c r="F55" s="230"/>
      <c r="G55" s="230"/>
      <c r="H55" s="230"/>
      <c r="I55" s="230"/>
      <c r="J55" s="230"/>
      <c r="K55" s="228"/>
      <c r="L55" s="228"/>
    </row>
    <row r="56" spans="1:12" ht="12.75" customHeight="1">
      <c r="A56" s="228"/>
      <c r="B56" s="228"/>
      <c r="C56" s="230"/>
      <c r="D56" s="230"/>
      <c r="E56" s="230"/>
      <c r="F56" s="230"/>
      <c r="G56" s="230"/>
      <c r="H56" s="230"/>
      <c r="I56" s="230"/>
      <c r="J56" s="230"/>
      <c r="K56" s="228"/>
      <c r="L56" s="228"/>
    </row>
    <row r="57" spans="1:12" ht="12.75" customHeight="1">
      <c r="A57" s="228"/>
      <c r="B57" s="228"/>
      <c r="C57" s="230"/>
      <c r="D57" s="230"/>
      <c r="E57" s="230"/>
      <c r="F57" s="230"/>
      <c r="G57" s="230"/>
      <c r="H57" s="230"/>
      <c r="I57" s="230"/>
      <c r="J57" s="230"/>
      <c r="K57" s="228"/>
      <c r="L57" s="228"/>
    </row>
    <row r="58" spans="1:12" ht="12.75" customHeight="1">
      <c r="A58" s="228"/>
      <c r="B58" s="228"/>
      <c r="C58" s="230"/>
      <c r="D58" s="230"/>
      <c r="E58" s="230"/>
      <c r="F58" s="230"/>
      <c r="G58" s="230"/>
      <c r="H58" s="230"/>
      <c r="I58" s="230"/>
      <c r="J58" s="230"/>
      <c r="K58" s="228"/>
      <c r="L58" s="228"/>
    </row>
    <row r="59" spans="1:12" ht="12.75" customHeight="1">
      <c r="A59" s="228"/>
      <c r="B59" s="228"/>
      <c r="C59" s="230"/>
      <c r="D59" s="230"/>
      <c r="E59" s="230"/>
      <c r="F59" s="230"/>
      <c r="G59" s="230"/>
      <c r="H59" s="230"/>
      <c r="I59" s="230"/>
      <c r="J59" s="230"/>
      <c r="K59" s="228"/>
      <c r="L59" s="228"/>
    </row>
    <row r="60" spans="1:12" ht="12.75" customHeight="1">
      <c r="A60" s="228"/>
      <c r="B60" s="228"/>
      <c r="C60" s="230"/>
      <c r="D60" s="230"/>
      <c r="E60" s="230"/>
      <c r="F60" s="230"/>
      <c r="G60" s="230"/>
      <c r="H60" s="230"/>
      <c r="I60" s="230"/>
      <c r="J60" s="230"/>
      <c r="K60" s="228"/>
      <c r="L60" s="228"/>
    </row>
    <row r="61" spans="1:12" ht="12.75" customHeight="1">
      <c r="A61" s="228"/>
      <c r="B61" s="228"/>
      <c r="C61" s="230"/>
      <c r="D61" s="230"/>
      <c r="E61" s="230"/>
      <c r="F61" s="230"/>
      <c r="G61" s="230"/>
      <c r="H61" s="230"/>
      <c r="I61" s="230"/>
      <c r="J61" s="230"/>
      <c r="K61" s="228"/>
      <c r="L61" s="228"/>
    </row>
    <row r="62" spans="1:12" ht="12.75" customHeight="1">
      <c r="A62" s="228"/>
      <c r="B62" s="228"/>
      <c r="C62" s="230"/>
      <c r="D62" s="230"/>
      <c r="E62" s="230"/>
      <c r="F62" s="230"/>
      <c r="G62" s="230"/>
      <c r="H62" s="230"/>
      <c r="I62" s="230"/>
      <c r="J62" s="230"/>
      <c r="K62" s="228"/>
      <c r="L62" s="228"/>
    </row>
    <row r="63" spans="1:12" ht="12.75" customHeight="1">
      <c r="A63" s="228"/>
      <c r="B63" s="228"/>
      <c r="C63" s="230"/>
      <c r="D63" s="230"/>
      <c r="E63" s="230"/>
      <c r="F63" s="230"/>
      <c r="G63" s="230"/>
      <c r="H63" s="230"/>
      <c r="I63" s="230"/>
      <c r="J63" s="230"/>
      <c r="K63" s="228"/>
      <c r="L63" s="228"/>
    </row>
    <row r="64" spans="1:12" ht="12.75" customHeight="1">
      <c r="A64" s="228"/>
      <c r="B64" s="228"/>
      <c r="C64" s="230"/>
      <c r="D64" s="230"/>
      <c r="E64" s="230"/>
      <c r="F64" s="230"/>
      <c r="G64" s="230"/>
      <c r="H64" s="230"/>
      <c r="I64" s="230"/>
      <c r="J64" s="230"/>
      <c r="K64" s="228"/>
      <c r="L64" s="228"/>
    </row>
    <row r="65" spans="1:12" ht="12.75" customHeight="1">
      <c r="A65" s="228"/>
      <c r="B65" s="228"/>
      <c r="C65" s="230"/>
      <c r="D65" s="230"/>
      <c r="E65" s="230"/>
      <c r="F65" s="230"/>
      <c r="G65" s="230"/>
      <c r="H65" s="230"/>
      <c r="I65" s="230"/>
      <c r="J65" s="230"/>
      <c r="K65" s="228"/>
      <c r="L65" s="228"/>
    </row>
    <row r="66" spans="1:12" ht="12.75" customHeight="1">
      <c r="A66" s="228"/>
      <c r="B66" s="228"/>
      <c r="C66" s="230"/>
      <c r="D66" s="230"/>
      <c r="E66" s="230"/>
      <c r="F66" s="230"/>
      <c r="G66" s="230"/>
      <c r="H66" s="230"/>
      <c r="I66" s="230"/>
      <c r="J66" s="230"/>
      <c r="K66" s="228"/>
      <c r="L66" s="228"/>
    </row>
    <row r="67" spans="1:12" ht="12.75" customHeight="1">
      <c r="A67" s="228"/>
      <c r="B67" s="228"/>
      <c r="C67" s="230"/>
      <c r="D67" s="230"/>
      <c r="E67" s="230"/>
      <c r="F67" s="230"/>
      <c r="G67" s="230"/>
      <c r="H67" s="230"/>
      <c r="I67" s="230"/>
      <c r="J67" s="230"/>
      <c r="K67" s="228"/>
      <c r="L67" s="228"/>
    </row>
    <row r="68" spans="1:12" ht="12.75" customHeight="1">
      <c r="A68" s="228"/>
      <c r="B68" s="228"/>
      <c r="C68" s="230"/>
      <c r="D68" s="230"/>
      <c r="E68" s="230"/>
      <c r="F68" s="230"/>
      <c r="G68" s="230"/>
      <c r="H68" s="230"/>
      <c r="I68" s="230"/>
      <c r="J68" s="230"/>
      <c r="K68" s="228"/>
      <c r="L68" s="228"/>
    </row>
    <row r="69" spans="1:12" ht="12.75" customHeight="1">
      <c r="A69" s="228"/>
      <c r="B69" s="228"/>
      <c r="C69" s="230"/>
      <c r="D69" s="230"/>
      <c r="E69" s="230"/>
      <c r="F69" s="230"/>
      <c r="G69" s="230"/>
      <c r="H69" s="230"/>
      <c r="I69" s="230"/>
      <c r="J69" s="230"/>
      <c r="K69" s="228"/>
      <c r="L69" s="228"/>
    </row>
    <row r="70" spans="1:12" ht="12.75" customHeight="1">
      <c r="A70" s="228"/>
      <c r="B70" s="228"/>
      <c r="C70" s="230"/>
      <c r="D70" s="230"/>
      <c r="E70" s="230"/>
      <c r="F70" s="230"/>
      <c r="G70" s="230"/>
      <c r="H70" s="230"/>
      <c r="I70" s="230"/>
      <c r="J70" s="230"/>
      <c r="K70" s="228"/>
      <c r="L70" s="228"/>
    </row>
    <row r="71" spans="1:12" ht="12.75" customHeight="1">
      <c r="A71" s="228"/>
      <c r="B71" s="228"/>
      <c r="C71" s="230"/>
      <c r="D71" s="230"/>
      <c r="E71" s="230"/>
      <c r="F71" s="230"/>
      <c r="G71" s="230"/>
      <c r="H71" s="230"/>
      <c r="I71" s="230"/>
      <c r="J71" s="230"/>
      <c r="K71" s="228"/>
      <c r="L71" s="228"/>
    </row>
    <row r="72" spans="1:12" ht="12.75" customHeight="1">
      <c r="A72" s="228"/>
      <c r="B72" s="228"/>
      <c r="C72" s="230"/>
      <c r="D72" s="230"/>
      <c r="E72" s="230"/>
      <c r="F72" s="230"/>
      <c r="G72" s="230"/>
      <c r="H72" s="230"/>
      <c r="I72" s="230"/>
      <c r="J72" s="230"/>
      <c r="K72" s="228"/>
      <c r="L72" s="228"/>
    </row>
    <row r="73" spans="1:12" ht="12.75" customHeight="1">
      <c r="A73" s="228"/>
      <c r="B73" s="228"/>
      <c r="C73" s="230"/>
      <c r="D73" s="230"/>
      <c r="E73" s="230"/>
      <c r="F73" s="230"/>
      <c r="G73" s="230"/>
      <c r="H73" s="230"/>
      <c r="I73" s="230"/>
      <c r="J73" s="230"/>
      <c r="K73" s="228"/>
      <c r="L73" s="228"/>
    </row>
    <row r="74" spans="1:12" ht="12.75" customHeight="1">
      <c r="A74" s="228"/>
      <c r="B74" s="228"/>
      <c r="C74" s="230"/>
      <c r="D74" s="230"/>
      <c r="E74" s="230"/>
      <c r="F74" s="230"/>
      <c r="G74" s="230"/>
      <c r="H74" s="230"/>
      <c r="I74" s="230"/>
      <c r="J74" s="230"/>
      <c r="K74" s="228"/>
      <c r="L74" s="228"/>
    </row>
    <row r="75" spans="1:12" ht="12.75" customHeight="1">
      <c r="A75" s="228"/>
      <c r="B75" s="228"/>
      <c r="C75" s="230"/>
      <c r="D75" s="230"/>
      <c r="E75" s="230"/>
      <c r="F75" s="230"/>
      <c r="G75" s="230"/>
      <c r="H75" s="230"/>
      <c r="I75" s="230"/>
      <c r="J75" s="230"/>
      <c r="K75" s="228"/>
      <c r="L75" s="228"/>
    </row>
    <row r="76" spans="1:12" ht="12.75" customHeight="1">
      <c r="A76" s="228"/>
      <c r="B76" s="228"/>
      <c r="C76" s="230"/>
      <c r="D76" s="230"/>
      <c r="E76" s="230"/>
      <c r="F76" s="230"/>
      <c r="G76" s="230"/>
      <c r="H76" s="230"/>
      <c r="I76" s="230"/>
      <c r="J76" s="230"/>
      <c r="K76" s="228"/>
      <c r="L76" s="228"/>
    </row>
    <row r="77" spans="1:12" ht="12.75" customHeight="1">
      <c r="A77" s="228"/>
      <c r="B77" s="228"/>
      <c r="C77" s="230"/>
      <c r="D77" s="230"/>
      <c r="E77" s="230"/>
      <c r="F77" s="230"/>
      <c r="G77" s="230"/>
      <c r="H77" s="230"/>
      <c r="I77" s="230"/>
      <c r="J77" s="230"/>
      <c r="K77" s="228"/>
      <c r="L77" s="228"/>
    </row>
    <row r="78" spans="1:12" ht="12.75" customHeight="1">
      <c r="A78" s="228"/>
      <c r="B78" s="228"/>
      <c r="C78" s="230"/>
      <c r="D78" s="230"/>
      <c r="E78" s="230"/>
      <c r="F78" s="230"/>
      <c r="G78" s="230"/>
      <c r="H78" s="230"/>
      <c r="I78" s="230"/>
      <c r="J78" s="230"/>
      <c r="K78" s="228"/>
      <c r="L78" s="228"/>
    </row>
    <row r="79" spans="1:12" ht="12.75" customHeight="1">
      <c r="A79" s="228"/>
      <c r="B79" s="228"/>
      <c r="C79" s="230"/>
      <c r="D79" s="230"/>
      <c r="E79" s="230"/>
      <c r="F79" s="230"/>
      <c r="G79" s="230"/>
      <c r="H79" s="230"/>
      <c r="I79" s="230"/>
      <c r="J79" s="230"/>
      <c r="K79" s="228"/>
      <c r="L79" s="228"/>
    </row>
    <row r="80" spans="1:12" ht="12.75" customHeight="1">
      <c r="A80" s="228"/>
      <c r="B80" s="228"/>
      <c r="C80" s="230"/>
      <c r="D80" s="230"/>
      <c r="E80" s="230"/>
      <c r="F80" s="230"/>
      <c r="G80" s="230"/>
      <c r="H80" s="230"/>
      <c r="I80" s="230"/>
      <c r="J80" s="230"/>
      <c r="K80" s="228"/>
      <c r="L80" s="228"/>
    </row>
    <row r="81" spans="1:12" ht="12.75" customHeight="1">
      <c r="A81" s="228"/>
      <c r="B81" s="228"/>
      <c r="C81" s="230"/>
      <c r="D81" s="230"/>
      <c r="E81" s="230"/>
      <c r="F81" s="230"/>
      <c r="G81" s="230"/>
      <c r="H81" s="230"/>
      <c r="I81" s="230"/>
      <c r="J81" s="230"/>
      <c r="K81" s="228"/>
      <c r="L81" s="228"/>
    </row>
    <row r="82" spans="1:12" ht="12.75" customHeight="1">
      <c r="A82" s="228"/>
      <c r="B82" s="228"/>
      <c r="C82" s="230"/>
      <c r="D82" s="230"/>
      <c r="E82" s="230"/>
      <c r="F82" s="230"/>
      <c r="G82" s="230"/>
      <c r="H82" s="230"/>
      <c r="I82" s="230"/>
      <c r="J82" s="230"/>
      <c r="K82" s="228"/>
      <c r="L82" s="228"/>
    </row>
    <row r="83" spans="1:12" ht="12.75" customHeight="1">
      <c r="A83" s="228"/>
      <c r="B83" s="228"/>
      <c r="C83" s="230"/>
      <c r="D83" s="230"/>
      <c r="E83" s="230"/>
      <c r="F83" s="230"/>
      <c r="G83" s="230"/>
      <c r="H83" s="230"/>
      <c r="I83" s="230"/>
      <c r="J83" s="230"/>
      <c r="K83" s="228"/>
      <c r="L83" s="228"/>
    </row>
    <row r="84" spans="1:12" ht="12.75" customHeight="1">
      <c r="A84" s="228"/>
      <c r="B84" s="228"/>
      <c r="C84" s="230"/>
      <c r="D84" s="230"/>
      <c r="E84" s="230"/>
      <c r="F84" s="230"/>
      <c r="G84" s="230"/>
      <c r="H84" s="230"/>
      <c r="I84" s="230"/>
      <c r="J84" s="230"/>
      <c r="K84" s="228"/>
      <c r="L84" s="228"/>
    </row>
    <row r="85" spans="1:12" ht="12.75" customHeight="1">
      <c r="A85" s="228"/>
      <c r="B85" s="228"/>
      <c r="C85" s="230"/>
      <c r="D85" s="230"/>
      <c r="E85" s="230"/>
      <c r="F85" s="230"/>
      <c r="G85" s="230"/>
      <c r="H85" s="230"/>
      <c r="I85" s="230"/>
      <c r="J85" s="230"/>
      <c r="K85" s="228"/>
      <c r="L85" s="228"/>
    </row>
    <row r="86" spans="1:12" ht="12.75" customHeight="1">
      <c r="A86" s="228"/>
      <c r="B86" s="228"/>
      <c r="C86" s="230"/>
      <c r="D86" s="230"/>
      <c r="E86" s="230"/>
      <c r="F86" s="230"/>
      <c r="G86" s="230"/>
      <c r="H86" s="230"/>
      <c r="I86" s="230"/>
      <c r="J86" s="230"/>
      <c r="K86" s="228"/>
      <c r="L86" s="228"/>
    </row>
    <row r="87" spans="1:12" ht="12.75" customHeight="1">
      <c r="A87" s="228"/>
      <c r="B87" s="228"/>
      <c r="C87" s="230"/>
      <c r="D87" s="230"/>
      <c r="E87" s="230"/>
      <c r="F87" s="230"/>
      <c r="G87" s="230"/>
      <c r="H87" s="230"/>
      <c r="I87" s="230"/>
      <c r="J87" s="230"/>
      <c r="K87" s="228"/>
      <c r="L87" s="228"/>
    </row>
    <row r="88" spans="1:12" ht="12.75" customHeight="1">
      <c r="A88" s="228"/>
      <c r="B88" s="228"/>
      <c r="C88" s="230"/>
      <c r="D88" s="230"/>
      <c r="E88" s="230"/>
      <c r="F88" s="230"/>
      <c r="G88" s="230"/>
      <c r="H88" s="230"/>
      <c r="I88" s="230"/>
      <c r="J88" s="230"/>
      <c r="K88" s="228"/>
      <c r="L88" s="228"/>
    </row>
    <row r="89" spans="1:12" ht="12.75" customHeight="1">
      <c r="A89" s="228"/>
      <c r="B89" s="228"/>
      <c r="C89" s="230"/>
      <c r="D89" s="230"/>
      <c r="E89" s="230"/>
      <c r="F89" s="230"/>
      <c r="G89" s="230"/>
      <c r="H89" s="230"/>
      <c r="I89" s="230"/>
      <c r="J89" s="230"/>
      <c r="K89" s="228"/>
      <c r="L89" s="228"/>
    </row>
    <row r="90" spans="1:12" ht="12.75" customHeight="1">
      <c r="A90" s="228"/>
      <c r="B90" s="228"/>
      <c r="C90" s="230"/>
      <c r="D90" s="230"/>
      <c r="E90" s="230"/>
      <c r="F90" s="230"/>
      <c r="G90" s="230"/>
      <c r="H90" s="230"/>
      <c r="I90" s="230"/>
      <c r="J90" s="230"/>
      <c r="K90" s="228"/>
      <c r="L90" s="228"/>
    </row>
    <row r="91" spans="1:12" ht="12.75" customHeight="1">
      <c r="A91" s="228"/>
      <c r="B91" s="228"/>
      <c r="C91" s="230"/>
      <c r="D91" s="230"/>
      <c r="E91" s="230"/>
      <c r="F91" s="230"/>
      <c r="G91" s="230"/>
      <c r="H91" s="230"/>
      <c r="I91" s="230"/>
      <c r="J91" s="230"/>
      <c r="K91" s="228"/>
      <c r="L91" s="228"/>
    </row>
    <row r="92" spans="1:12" ht="12.75" customHeight="1">
      <c r="A92" s="228"/>
      <c r="B92" s="228"/>
      <c r="C92" s="230"/>
      <c r="D92" s="230"/>
      <c r="E92" s="230"/>
      <c r="F92" s="230"/>
      <c r="G92" s="230"/>
      <c r="H92" s="230"/>
      <c r="I92" s="230"/>
      <c r="J92" s="230"/>
      <c r="K92" s="228"/>
      <c r="L92" s="228"/>
    </row>
    <row r="93" spans="1:12" ht="12.75" customHeight="1">
      <c r="A93" s="228"/>
      <c r="B93" s="228"/>
      <c r="C93" s="230"/>
      <c r="D93" s="230"/>
      <c r="E93" s="230"/>
      <c r="F93" s="230"/>
      <c r="G93" s="230"/>
      <c r="H93" s="230"/>
      <c r="I93" s="230"/>
      <c r="J93" s="230"/>
      <c r="K93" s="228"/>
      <c r="L93" s="228"/>
    </row>
    <row r="94" spans="1:12" ht="12.75" customHeight="1">
      <c r="A94" s="228"/>
      <c r="B94" s="228"/>
      <c r="C94" s="230"/>
      <c r="D94" s="230"/>
      <c r="E94" s="230"/>
      <c r="F94" s="230"/>
      <c r="G94" s="230"/>
      <c r="H94" s="230"/>
      <c r="I94" s="230"/>
      <c r="J94" s="230"/>
      <c r="K94" s="228"/>
      <c r="L94" s="228"/>
    </row>
    <row r="95" spans="1:12" ht="12.75" customHeight="1">
      <c r="A95" s="228"/>
      <c r="B95" s="228"/>
      <c r="C95" s="230"/>
      <c r="D95" s="230"/>
      <c r="E95" s="230"/>
      <c r="F95" s="230"/>
      <c r="G95" s="230"/>
      <c r="H95" s="230"/>
      <c r="I95" s="230"/>
      <c r="J95" s="230"/>
      <c r="K95" s="228"/>
      <c r="L95" s="228"/>
    </row>
    <row r="96" spans="1:12" ht="12.75" customHeight="1">
      <c r="A96" s="228"/>
      <c r="B96" s="228"/>
      <c r="C96" s="230"/>
      <c r="D96" s="230"/>
      <c r="E96" s="230"/>
      <c r="F96" s="230"/>
      <c r="G96" s="230"/>
      <c r="H96" s="230"/>
      <c r="I96" s="230"/>
      <c r="J96" s="230"/>
      <c r="K96" s="228"/>
      <c r="L96" s="228"/>
    </row>
    <row r="97" spans="1:12" ht="12.75" customHeight="1">
      <c r="A97" s="228"/>
      <c r="B97" s="228"/>
      <c r="C97" s="230"/>
      <c r="D97" s="230"/>
      <c r="E97" s="230"/>
      <c r="F97" s="230"/>
      <c r="G97" s="230"/>
      <c r="H97" s="230"/>
      <c r="I97" s="230"/>
      <c r="J97" s="230"/>
      <c r="K97" s="228"/>
      <c r="L97" s="228"/>
    </row>
    <row r="98" spans="1:12" ht="12.75" customHeight="1">
      <c r="A98" s="228"/>
      <c r="B98" s="228"/>
      <c r="C98" s="230"/>
      <c r="D98" s="230"/>
      <c r="E98" s="230"/>
      <c r="F98" s="230"/>
      <c r="G98" s="230"/>
      <c r="H98" s="230"/>
      <c r="I98" s="230"/>
      <c r="J98" s="230"/>
      <c r="K98" s="228"/>
      <c r="L98" s="228"/>
    </row>
    <row r="99" spans="1:12" ht="12.75" customHeight="1">
      <c r="A99" s="228"/>
      <c r="B99" s="228"/>
      <c r="C99" s="230"/>
      <c r="D99" s="230"/>
      <c r="E99" s="230"/>
      <c r="F99" s="230"/>
      <c r="G99" s="230"/>
      <c r="H99" s="230"/>
      <c r="I99" s="230"/>
      <c r="J99" s="230"/>
      <c r="K99" s="228"/>
      <c r="L99" s="228"/>
    </row>
    <row r="100" spans="1:12" ht="12.75" customHeight="1">
      <c r="A100" s="228"/>
      <c r="B100" s="228"/>
      <c r="C100" s="230"/>
      <c r="D100" s="230"/>
      <c r="E100" s="230"/>
      <c r="F100" s="230"/>
      <c r="G100" s="230"/>
      <c r="H100" s="230"/>
      <c r="I100" s="230"/>
      <c r="J100" s="230"/>
      <c r="K100" s="228"/>
      <c r="L100" s="228"/>
    </row>
  </sheetData>
  <sheetProtection/>
  <mergeCells count="27">
    <mergeCell ref="H11:I11"/>
    <mergeCell ref="A5:K5"/>
    <mergeCell ref="A6:K6"/>
    <mergeCell ref="D12:D14"/>
    <mergeCell ref="H12:H14"/>
    <mergeCell ref="E12:E14"/>
    <mergeCell ref="G9:J9"/>
    <mergeCell ref="H20:K20"/>
    <mergeCell ref="I12:I14"/>
    <mergeCell ref="D10:F10"/>
    <mergeCell ref="J8:K8"/>
    <mergeCell ref="A1:C1"/>
    <mergeCell ref="A9:A14"/>
    <mergeCell ref="A2:C2"/>
    <mergeCell ref="D11:E11"/>
    <mergeCell ref="F11:F14"/>
    <mergeCell ref="K9:K14"/>
    <mergeCell ref="J1:K1"/>
    <mergeCell ref="J2:K2"/>
    <mergeCell ref="A4:K4"/>
    <mergeCell ref="A3:K3"/>
    <mergeCell ref="B9:B14"/>
    <mergeCell ref="C10:C14"/>
    <mergeCell ref="C9:F9"/>
    <mergeCell ref="H10:J10"/>
    <mergeCell ref="J11:J14"/>
    <mergeCell ref="G11:G14"/>
  </mergeCells>
  <printOptions/>
  <pageMargins left="0.43" right="0.2" top="0.75" bottom="0.75" header="0" footer="0"/>
  <pageSetup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sheetPr>
    <tabColor rgb="FFFF0000"/>
  </sheetPr>
  <dimension ref="A1:K100"/>
  <sheetViews>
    <sheetView zoomScalePageLayoutView="0" workbookViewId="0" topLeftCell="A1">
      <selection activeCell="G10" sqref="G10:G13"/>
    </sheetView>
  </sheetViews>
  <sheetFormatPr defaultColWidth="14.421875" defaultRowHeight="15" customHeight="1"/>
  <cols>
    <col min="1" max="1" width="5.8515625" style="0" customWidth="1"/>
    <col min="2" max="2" width="19.57421875" style="0" customWidth="1"/>
    <col min="3" max="3" width="16.8515625" style="0" customWidth="1"/>
    <col min="4" max="4" width="16.00390625" style="0" customWidth="1"/>
    <col min="5" max="5" width="16.8515625" style="0" customWidth="1"/>
    <col min="6" max="6" width="14.00390625" style="0" customWidth="1"/>
    <col min="7" max="7" width="16.421875" style="0" customWidth="1"/>
    <col min="8" max="8" width="17.421875" style="0" customWidth="1"/>
    <col min="9" max="9" width="19.421875" style="0" hidden="1" customWidth="1"/>
    <col min="10" max="11" width="8.00390625" style="0" customWidth="1"/>
  </cols>
  <sheetData>
    <row r="1" spans="1:11" ht="21" customHeight="1">
      <c r="A1" s="395"/>
      <c r="B1" s="358"/>
      <c r="C1" s="251"/>
      <c r="D1" s="252"/>
      <c r="E1" s="252"/>
      <c r="F1" s="252"/>
      <c r="G1" s="436" t="s">
        <v>381</v>
      </c>
      <c r="H1" s="358"/>
      <c r="I1" s="253"/>
      <c r="J1" s="254"/>
      <c r="K1" s="254"/>
    </row>
    <row r="2" spans="1:11" ht="15.75" customHeight="1">
      <c r="A2" s="394"/>
      <c r="B2" s="358"/>
      <c r="C2" s="255"/>
      <c r="D2" s="252"/>
      <c r="E2" s="252"/>
      <c r="F2" s="252"/>
      <c r="G2" s="436"/>
      <c r="H2" s="358"/>
      <c r="I2" s="253"/>
      <c r="J2" s="254"/>
      <c r="K2" s="254"/>
    </row>
    <row r="3" spans="1:11" ht="21" customHeight="1">
      <c r="A3" s="395" t="s">
        <v>382</v>
      </c>
      <c r="B3" s="358"/>
      <c r="C3" s="358"/>
      <c r="D3" s="358"/>
      <c r="E3" s="358"/>
      <c r="F3" s="358"/>
      <c r="G3" s="358"/>
      <c r="H3" s="358"/>
      <c r="I3" s="253"/>
      <c r="J3" s="254"/>
      <c r="K3" s="254"/>
    </row>
    <row r="4" spans="1:11" ht="21" customHeight="1">
      <c r="A4" s="448" t="str">
        <f>+'59'!A4:K4</f>
        <v>(Kèm theo Nghị quyết số     /NQ-HĐND  ngày    tháng 7 năm 2021 của Hội đồng nhân dân  huyện Ia H'Drai)</v>
      </c>
      <c r="B4" s="358"/>
      <c r="C4" s="358"/>
      <c r="D4" s="358"/>
      <c r="E4" s="358"/>
      <c r="F4" s="358"/>
      <c r="G4" s="358"/>
      <c r="H4" s="358"/>
      <c r="I4" s="253"/>
      <c r="J4" s="254"/>
      <c r="K4" s="254"/>
    </row>
    <row r="5" spans="1:11" ht="21" customHeight="1" hidden="1">
      <c r="A5" s="448" t="str">
        <f>+'59'!A5:K5</f>
        <v>(Kèm theo tờ trình số     /TTr-UBND ngày     tháng    năm 2021 của Ủy ban nhân dân huyện Ia H'Drai)</v>
      </c>
      <c r="B5" s="358"/>
      <c r="C5" s="358"/>
      <c r="D5" s="358"/>
      <c r="E5" s="358"/>
      <c r="F5" s="358"/>
      <c r="G5" s="358"/>
      <c r="H5" s="358"/>
      <c r="I5" s="253"/>
      <c r="J5" s="254"/>
      <c r="K5" s="254"/>
    </row>
    <row r="6" spans="1:11" ht="21" customHeight="1" hidden="1">
      <c r="A6" s="448" t="str">
        <f>+'59'!A6:K6</f>
        <v>(Kèm theo tờ trình số     /TTr-TCKH ngày     tháng    năm 2021 của phòng Tài chính - Kế hoạch huyện)</v>
      </c>
      <c r="B6" s="358"/>
      <c r="C6" s="358"/>
      <c r="D6" s="358"/>
      <c r="E6" s="358"/>
      <c r="F6" s="358"/>
      <c r="G6" s="358"/>
      <c r="H6" s="358"/>
      <c r="I6" s="253"/>
      <c r="J6" s="254"/>
      <c r="K6" s="254"/>
    </row>
    <row r="7" spans="1:11" ht="21" customHeight="1">
      <c r="A7" s="143"/>
      <c r="B7" s="143"/>
      <c r="C7" s="252"/>
      <c r="D7" s="252"/>
      <c r="E7" s="252"/>
      <c r="F7" s="252"/>
      <c r="G7" s="252"/>
      <c r="H7" s="252"/>
      <c r="I7" s="253"/>
      <c r="J7" s="254"/>
      <c r="K7" s="254"/>
    </row>
    <row r="8" spans="1:11" ht="19.5" customHeight="1">
      <c r="A8" s="256"/>
      <c r="B8" s="256"/>
      <c r="C8" s="254"/>
      <c r="D8" s="254"/>
      <c r="E8" s="254"/>
      <c r="F8" s="254"/>
      <c r="G8" s="254"/>
      <c r="H8" s="257" t="s">
        <v>55</v>
      </c>
      <c r="I8" s="253"/>
      <c r="J8" s="254"/>
      <c r="K8" s="254"/>
    </row>
    <row r="9" spans="1:11" ht="25.5" customHeight="1">
      <c r="A9" s="447" t="s">
        <v>383</v>
      </c>
      <c r="B9" s="449" t="s">
        <v>269</v>
      </c>
      <c r="C9" s="447" t="s">
        <v>384</v>
      </c>
      <c r="D9" s="450" t="s">
        <v>339</v>
      </c>
      <c r="E9" s="375"/>
      <c r="F9" s="375"/>
      <c r="G9" s="375"/>
      <c r="H9" s="373"/>
      <c r="I9" s="253"/>
      <c r="J9" s="254"/>
      <c r="K9" s="254"/>
    </row>
    <row r="10" spans="1:11" ht="31.5" customHeight="1">
      <c r="A10" s="390"/>
      <c r="B10" s="390"/>
      <c r="C10" s="390"/>
      <c r="D10" s="447" t="s">
        <v>385</v>
      </c>
      <c r="E10" s="447" t="s">
        <v>386</v>
      </c>
      <c r="F10" s="447" t="s">
        <v>387</v>
      </c>
      <c r="G10" s="447" t="s">
        <v>388</v>
      </c>
      <c r="H10" s="447" t="s">
        <v>389</v>
      </c>
      <c r="I10" s="253"/>
      <c r="J10" s="254"/>
      <c r="K10" s="254"/>
    </row>
    <row r="11" spans="1:11" ht="31.5" customHeight="1">
      <c r="A11" s="390"/>
      <c r="B11" s="390"/>
      <c r="C11" s="390"/>
      <c r="D11" s="390"/>
      <c r="E11" s="390"/>
      <c r="F11" s="390"/>
      <c r="G11" s="390"/>
      <c r="H11" s="390"/>
      <c r="I11" s="253"/>
      <c r="J11" s="254"/>
      <c r="K11" s="254"/>
    </row>
    <row r="12" spans="1:11" ht="31.5" customHeight="1">
      <c r="A12" s="390"/>
      <c r="B12" s="390"/>
      <c r="C12" s="390"/>
      <c r="D12" s="390"/>
      <c r="E12" s="390"/>
      <c r="F12" s="390"/>
      <c r="G12" s="390"/>
      <c r="H12" s="390"/>
      <c r="I12" s="253"/>
      <c r="J12" s="254"/>
      <c r="K12" s="254"/>
    </row>
    <row r="13" spans="1:11" ht="31.5" customHeight="1">
      <c r="A13" s="371"/>
      <c r="B13" s="371"/>
      <c r="C13" s="371"/>
      <c r="D13" s="371"/>
      <c r="E13" s="371"/>
      <c r="F13" s="371"/>
      <c r="G13" s="371"/>
      <c r="H13" s="371"/>
      <c r="I13" s="253"/>
      <c r="J13" s="254"/>
      <c r="K13" s="254"/>
    </row>
    <row r="14" spans="1:11" ht="17.25" customHeight="1">
      <c r="A14" s="258" t="s">
        <v>10</v>
      </c>
      <c r="B14" s="258" t="s">
        <v>46</v>
      </c>
      <c r="C14" s="258">
        <v>1</v>
      </c>
      <c r="D14" s="258">
        <f>C14+1</f>
        <v>2</v>
      </c>
      <c r="E14" s="258">
        <f>D14+1</f>
        <v>3</v>
      </c>
      <c r="F14" s="258">
        <f>E14+1</f>
        <v>4</v>
      </c>
      <c r="G14" s="258">
        <f>F14+1</f>
        <v>5</v>
      </c>
      <c r="H14" s="258">
        <f>G14+1</f>
        <v>6</v>
      </c>
      <c r="I14" s="259"/>
      <c r="J14" s="260"/>
      <c r="K14" s="260"/>
    </row>
    <row r="15" spans="1:11" ht="15.75" customHeight="1">
      <c r="A15" s="261"/>
      <c r="B15" s="262" t="s">
        <v>283</v>
      </c>
      <c r="C15" s="263">
        <f aca="true" t="shared" si="0" ref="C15:H15">SUM(C16:C18)</f>
        <v>22671764350</v>
      </c>
      <c r="D15" s="263">
        <f t="shared" si="0"/>
        <v>3931584127</v>
      </c>
      <c r="E15" s="263">
        <f t="shared" si="0"/>
        <v>16157506000</v>
      </c>
      <c r="F15" s="263">
        <f t="shared" si="0"/>
        <v>0</v>
      </c>
      <c r="G15" s="263">
        <f t="shared" si="0"/>
        <v>2048132980</v>
      </c>
      <c r="H15" s="263">
        <f t="shared" si="0"/>
        <v>534541243</v>
      </c>
      <c r="I15" s="253"/>
      <c r="J15" s="254"/>
      <c r="K15" s="254"/>
    </row>
    <row r="16" spans="1:11" ht="15.75" customHeight="1">
      <c r="A16" s="264">
        <v>1</v>
      </c>
      <c r="B16" s="225" t="s">
        <v>316</v>
      </c>
      <c r="C16" s="265">
        <f>SUM(D16:H16)</f>
        <v>6641096419</v>
      </c>
      <c r="D16" s="265">
        <f>31367000+325795774</f>
        <v>357162774</v>
      </c>
      <c r="E16" s="265">
        <f>+'59'!H17</f>
        <v>5386888000</v>
      </c>
      <c r="F16" s="265"/>
      <c r="G16" s="265">
        <v>567494451</v>
      </c>
      <c r="H16" s="265">
        <v>329551194</v>
      </c>
      <c r="I16" s="253">
        <f>10096032294-2488309000</f>
        <v>7607723294</v>
      </c>
      <c r="J16" s="254"/>
      <c r="K16" s="254"/>
    </row>
    <row r="17" spans="1:11" ht="15.75" customHeight="1">
      <c r="A17" s="264">
        <f>A16+1</f>
        <v>2</v>
      </c>
      <c r="B17" s="225" t="s">
        <v>317</v>
      </c>
      <c r="C17" s="265">
        <f>SUM(D17:H17)</f>
        <v>6744340041</v>
      </c>
      <c r="D17" s="265">
        <f>44022000+11203520</f>
        <v>55225520</v>
      </c>
      <c r="E17" s="265">
        <f>+'59'!H18</f>
        <v>6033096000</v>
      </c>
      <c r="F17" s="265"/>
      <c r="G17" s="265">
        <v>635018521</v>
      </c>
      <c r="H17" s="265">
        <v>21000000</v>
      </c>
      <c r="I17" s="253">
        <f>9022592716-2264774000</f>
        <v>6757818716</v>
      </c>
      <c r="J17" s="254"/>
      <c r="K17" s="254"/>
    </row>
    <row r="18" spans="1:11" ht="15.75" customHeight="1">
      <c r="A18" s="264">
        <f>A17+1</f>
        <v>3</v>
      </c>
      <c r="B18" s="225" t="s">
        <v>315</v>
      </c>
      <c r="C18" s="265">
        <f>SUM(D18:H18)</f>
        <v>9286327890</v>
      </c>
      <c r="D18" s="265">
        <f>100908280+3418287553</f>
        <v>3519195833</v>
      </c>
      <c r="E18" s="265">
        <f>+'59'!H19</f>
        <v>4737522000</v>
      </c>
      <c r="F18" s="265"/>
      <c r="G18" s="265">
        <v>845620008</v>
      </c>
      <c r="H18" s="265">
        <v>183990049</v>
      </c>
      <c r="I18" s="253">
        <f>10689053476-3638971000</f>
        <v>7050082476</v>
      </c>
      <c r="J18" s="254"/>
      <c r="K18" s="254"/>
    </row>
    <row r="19" spans="1:11" ht="15.75" customHeight="1">
      <c r="A19" s="266"/>
      <c r="B19" s="266"/>
      <c r="C19" s="266"/>
      <c r="D19" s="266"/>
      <c r="E19" s="266"/>
      <c r="F19" s="266"/>
      <c r="G19" s="266"/>
      <c r="H19" s="266"/>
      <c r="I19" s="253"/>
      <c r="J19" s="254"/>
      <c r="K19" s="254"/>
    </row>
    <row r="20" spans="1:11" ht="22.5" customHeight="1">
      <c r="A20" s="267"/>
      <c r="B20" s="267"/>
      <c r="C20" s="254"/>
      <c r="D20" s="254"/>
      <c r="E20" s="254"/>
      <c r="F20" s="254"/>
      <c r="G20" s="254"/>
      <c r="H20" s="254"/>
      <c r="I20" s="253"/>
      <c r="J20" s="254"/>
      <c r="K20" s="254"/>
    </row>
    <row r="21" spans="1:11" ht="19.5" customHeight="1">
      <c r="A21" s="254"/>
      <c r="B21" s="254"/>
      <c r="C21" s="254"/>
      <c r="D21" s="254"/>
      <c r="E21" s="254"/>
      <c r="F21" s="446"/>
      <c r="G21" s="358"/>
      <c r="H21" s="254"/>
      <c r="I21" s="253"/>
      <c r="J21" s="254"/>
      <c r="K21" s="254"/>
    </row>
    <row r="22" spans="1:11" ht="15.75" customHeight="1">
      <c r="A22" s="254"/>
      <c r="B22" s="254"/>
      <c r="C22" s="254"/>
      <c r="D22" s="254"/>
      <c r="E22" s="254"/>
      <c r="F22" s="254"/>
      <c r="G22" s="254"/>
      <c r="H22" s="254"/>
      <c r="I22" s="253"/>
      <c r="J22" s="254"/>
      <c r="K22" s="254"/>
    </row>
    <row r="23" spans="1:11" ht="15.75" customHeight="1">
      <c r="A23" s="254"/>
      <c r="B23" s="254"/>
      <c r="C23" s="254"/>
      <c r="D23" s="254"/>
      <c r="E23" s="254"/>
      <c r="F23" s="254"/>
      <c r="G23" s="254"/>
      <c r="H23" s="254"/>
      <c r="I23" s="253"/>
      <c r="J23" s="254"/>
      <c r="K23" s="254"/>
    </row>
    <row r="24" spans="1:11" ht="15.75" customHeight="1">
      <c r="A24" s="267"/>
      <c r="B24" s="254"/>
      <c r="C24" s="254"/>
      <c r="D24" s="254"/>
      <c r="E24" s="254"/>
      <c r="F24" s="254"/>
      <c r="G24" s="254"/>
      <c r="H24" s="254"/>
      <c r="I24" s="253"/>
      <c r="J24" s="254"/>
      <c r="K24" s="254"/>
    </row>
    <row r="25" spans="1:11" ht="15.75" customHeight="1">
      <c r="A25" s="254"/>
      <c r="B25" s="254"/>
      <c r="C25" s="254"/>
      <c r="D25" s="254"/>
      <c r="E25" s="254"/>
      <c r="F25" s="254"/>
      <c r="G25" s="254"/>
      <c r="H25" s="254"/>
      <c r="I25" s="253"/>
      <c r="J25" s="254"/>
      <c r="K25" s="254"/>
    </row>
    <row r="26" spans="1:11" ht="15.75" customHeight="1">
      <c r="A26" s="254"/>
      <c r="B26" s="254"/>
      <c r="C26" s="254"/>
      <c r="D26" s="254"/>
      <c r="E26" s="254"/>
      <c r="F26" s="254"/>
      <c r="G26" s="254"/>
      <c r="H26" s="254"/>
      <c r="I26" s="253"/>
      <c r="J26" s="254"/>
      <c r="K26" s="254"/>
    </row>
    <row r="27" spans="1:11" ht="15.75" customHeight="1">
      <c r="A27" s="254"/>
      <c r="B27" s="254"/>
      <c r="C27" s="254"/>
      <c r="D27" s="254"/>
      <c r="E27" s="254"/>
      <c r="F27" s="254"/>
      <c r="G27" s="254"/>
      <c r="H27" s="254"/>
      <c r="I27" s="253"/>
      <c r="J27" s="254"/>
      <c r="K27" s="254"/>
    </row>
    <row r="28" spans="1:11" ht="15.75" customHeight="1">
      <c r="A28" s="254"/>
      <c r="B28" s="254"/>
      <c r="C28" s="254"/>
      <c r="D28" s="254"/>
      <c r="E28" s="254"/>
      <c r="F28" s="254"/>
      <c r="G28" s="254"/>
      <c r="H28" s="254"/>
      <c r="I28" s="253"/>
      <c r="J28" s="254"/>
      <c r="K28" s="254"/>
    </row>
    <row r="29" spans="1:11" ht="15.75" customHeight="1">
      <c r="A29" s="254"/>
      <c r="B29" s="254"/>
      <c r="C29" s="254"/>
      <c r="D29" s="254"/>
      <c r="E29" s="254"/>
      <c r="F29" s="254"/>
      <c r="G29" s="254"/>
      <c r="H29" s="254"/>
      <c r="I29" s="253"/>
      <c r="J29" s="254"/>
      <c r="K29" s="254"/>
    </row>
    <row r="30" spans="1:11" ht="15.75" customHeight="1">
      <c r="A30" s="254"/>
      <c r="B30" s="254"/>
      <c r="C30" s="254"/>
      <c r="D30" s="254"/>
      <c r="E30" s="254"/>
      <c r="F30" s="254"/>
      <c r="G30" s="254"/>
      <c r="H30" s="254"/>
      <c r="I30" s="253"/>
      <c r="J30" s="254"/>
      <c r="K30" s="254"/>
    </row>
    <row r="31" spans="1:11" ht="22.5" customHeight="1">
      <c r="A31" s="254"/>
      <c r="B31" s="254"/>
      <c r="C31" s="254"/>
      <c r="D31" s="254"/>
      <c r="E31" s="254"/>
      <c r="F31" s="254"/>
      <c r="G31" s="254"/>
      <c r="H31" s="254"/>
      <c r="I31" s="253"/>
      <c r="J31" s="254"/>
      <c r="K31" s="254"/>
    </row>
    <row r="32" spans="1:11" ht="15.75" customHeight="1">
      <c r="A32" s="254"/>
      <c r="B32" s="254"/>
      <c r="C32" s="254"/>
      <c r="D32" s="254"/>
      <c r="E32" s="254"/>
      <c r="F32" s="254"/>
      <c r="G32" s="254"/>
      <c r="H32" s="254"/>
      <c r="I32" s="253"/>
      <c r="J32" s="254"/>
      <c r="K32" s="254"/>
    </row>
    <row r="33" spans="1:11" ht="15.75" customHeight="1">
      <c r="A33" s="254"/>
      <c r="B33" s="254"/>
      <c r="C33" s="254"/>
      <c r="D33" s="254"/>
      <c r="E33" s="254"/>
      <c r="F33" s="254"/>
      <c r="G33" s="254"/>
      <c r="H33" s="254"/>
      <c r="I33" s="253"/>
      <c r="J33" s="254"/>
      <c r="K33" s="254"/>
    </row>
    <row r="34" spans="1:11" ht="15.75" customHeight="1">
      <c r="A34" s="254"/>
      <c r="B34" s="254"/>
      <c r="C34" s="254"/>
      <c r="D34" s="254"/>
      <c r="E34" s="254"/>
      <c r="F34" s="254"/>
      <c r="G34" s="254"/>
      <c r="H34" s="254"/>
      <c r="I34" s="253"/>
      <c r="J34" s="254"/>
      <c r="K34" s="254"/>
    </row>
    <row r="35" spans="1:11" ht="15.75" customHeight="1">
      <c r="A35" s="254"/>
      <c r="B35" s="254"/>
      <c r="C35" s="254"/>
      <c r="D35" s="254"/>
      <c r="E35" s="254"/>
      <c r="F35" s="254"/>
      <c r="G35" s="254"/>
      <c r="H35" s="254"/>
      <c r="I35" s="253"/>
      <c r="J35" s="254"/>
      <c r="K35" s="254"/>
    </row>
    <row r="36" spans="1:11" ht="15.75" customHeight="1">
      <c r="A36" s="254"/>
      <c r="B36" s="254"/>
      <c r="C36" s="254"/>
      <c r="D36" s="254"/>
      <c r="E36" s="254"/>
      <c r="F36" s="254"/>
      <c r="G36" s="254"/>
      <c r="H36" s="254"/>
      <c r="I36" s="253"/>
      <c r="J36" s="254"/>
      <c r="K36" s="254"/>
    </row>
    <row r="37" spans="1:11" ht="15.75" customHeight="1">
      <c r="A37" s="254"/>
      <c r="B37" s="254"/>
      <c r="C37" s="254"/>
      <c r="D37" s="254"/>
      <c r="E37" s="254"/>
      <c r="F37" s="254"/>
      <c r="G37" s="254"/>
      <c r="H37" s="254"/>
      <c r="I37" s="253"/>
      <c r="J37" s="254"/>
      <c r="K37" s="254"/>
    </row>
    <row r="38" spans="1:11" ht="15.75" customHeight="1">
      <c r="A38" s="254"/>
      <c r="B38" s="254"/>
      <c r="C38" s="254"/>
      <c r="D38" s="254"/>
      <c r="E38" s="254"/>
      <c r="F38" s="254"/>
      <c r="G38" s="254"/>
      <c r="H38" s="254"/>
      <c r="I38" s="253"/>
      <c r="J38" s="254"/>
      <c r="K38" s="254"/>
    </row>
    <row r="39" spans="1:11" ht="15.75" customHeight="1">
      <c r="A39" s="254"/>
      <c r="B39" s="254"/>
      <c r="C39" s="254"/>
      <c r="D39" s="254"/>
      <c r="E39" s="254"/>
      <c r="F39" s="254"/>
      <c r="G39" s="254"/>
      <c r="H39" s="254"/>
      <c r="I39" s="253"/>
      <c r="J39" s="254"/>
      <c r="K39" s="254"/>
    </row>
    <row r="40" spans="1:11" ht="15.75" customHeight="1">
      <c r="A40" s="254"/>
      <c r="B40" s="254"/>
      <c r="C40" s="254"/>
      <c r="D40" s="254"/>
      <c r="E40" s="254"/>
      <c r="F40" s="254"/>
      <c r="G40" s="254"/>
      <c r="H40" s="254"/>
      <c r="I40" s="253"/>
      <c r="J40" s="254"/>
      <c r="K40" s="254"/>
    </row>
    <row r="41" spans="1:11" ht="15.75" customHeight="1">
      <c r="A41" s="254"/>
      <c r="B41" s="254"/>
      <c r="C41" s="254"/>
      <c r="D41" s="254"/>
      <c r="E41" s="254"/>
      <c r="F41" s="254"/>
      <c r="G41" s="254"/>
      <c r="H41" s="254"/>
      <c r="I41" s="253"/>
      <c r="J41" s="254"/>
      <c r="K41" s="254"/>
    </row>
    <row r="42" spans="1:11" ht="15.75" customHeight="1">
      <c r="A42" s="254"/>
      <c r="B42" s="254"/>
      <c r="C42" s="254"/>
      <c r="D42" s="254"/>
      <c r="E42" s="254"/>
      <c r="F42" s="254"/>
      <c r="G42" s="254"/>
      <c r="H42" s="254"/>
      <c r="I42" s="253"/>
      <c r="J42" s="254"/>
      <c r="K42" s="254"/>
    </row>
    <row r="43" spans="1:11" ht="15.75" customHeight="1">
      <c r="A43" s="254"/>
      <c r="B43" s="254"/>
      <c r="C43" s="254"/>
      <c r="D43" s="254"/>
      <c r="E43" s="254"/>
      <c r="F43" s="254"/>
      <c r="G43" s="254"/>
      <c r="H43" s="254"/>
      <c r="I43" s="253"/>
      <c r="J43" s="254"/>
      <c r="K43" s="254"/>
    </row>
    <row r="44" spans="1:11" ht="15.75" customHeight="1">
      <c r="A44" s="254"/>
      <c r="B44" s="254"/>
      <c r="C44" s="254"/>
      <c r="D44" s="254"/>
      <c r="E44" s="254"/>
      <c r="F44" s="254"/>
      <c r="G44" s="254"/>
      <c r="H44" s="254"/>
      <c r="I44" s="253"/>
      <c r="J44" s="254"/>
      <c r="K44" s="254"/>
    </row>
    <row r="45" spans="1:11" ht="15.75" customHeight="1">
      <c r="A45" s="254"/>
      <c r="B45" s="254"/>
      <c r="C45" s="254"/>
      <c r="D45" s="254"/>
      <c r="E45" s="254"/>
      <c r="F45" s="254"/>
      <c r="G45" s="254"/>
      <c r="H45" s="254"/>
      <c r="I45" s="253"/>
      <c r="J45" s="254"/>
      <c r="K45" s="254"/>
    </row>
    <row r="46" spans="1:11" ht="15.75" customHeight="1">
      <c r="A46" s="254"/>
      <c r="B46" s="254"/>
      <c r="C46" s="254"/>
      <c r="D46" s="254"/>
      <c r="E46" s="254"/>
      <c r="F46" s="254"/>
      <c r="G46" s="254"/>
      <c r="H46" s="254"/>
      <c r="I46" s="253"/>
      <c r="J46" s="254"/>
      <c r="K46" s="254"/>
    </row>
    <row r="47" spans="1:11" ht="15.75" customHeight="1">
      <c r="A47" s="254"/>
      <c r="B47" s="254"/>
      <c r="C47" s="254"/>
      <c r="D47" s="254"/>
      <c r="E47" s="254"/>
      <c r="F47" s="254"/>
      <c r="G47" s="254"/>
      <c r="H47" s="254"/>
      <c r="I47" s="253"/>
      <c r="J47" s="254"/>
      <c r="K47" s="254"/>
    </row>
    <row r="48" spans="1:11" ht="15.75" customHeight="1">
      <c r="A48" s="254"/>
      <c r="B48" s="254"/>
      <c r="C48" s="254"/>
      <c r="D48" s="254"/>
      <c r="E48" s="254"/>
      <c r="F48" s="254"/>
      <c r="G48" s="254"/>
      <c r="H48" s="254"/>
      <c r="I48" s="253"/>
      <c r="J48" s="254"/>
      <c r="K48" s="254"/>
    </row>
    <row r="49" spans="1:11" ht="15.75" customHeight="1">
      <c r="A49" s="254"/>
      <c r="B49" s="254"/>
      <c r="C49" s="254"/>
      <c r="D49" s="254"/>
      <c r="E49" s="254"/>
      <c r="F49" s="254"/>
      <c r="G49" s="254"/>
      <c r="H49" s="254"/>
      <c r="I49" s="253"/>
      <c r="J49" s="254"/>
      <c r="K49" s="254"/>
    </row>
    <row r="50" spans="1:11" ht="15.75" customHeight="1">
      <c r="A50" s="254"/>
      <c r="B50" s="254"/>
      <c r="C50" s="254"/>
      <c r="D50" s="254"/>
      <c r="E50" s="254"/>
      <c r="F50" s="254"/>
      <c r="G50" s="254"/>
      <c r="H50" s="254"/>
      <c r="I50" s="253"/>
      <c r="J50" s="254"/>
      <c r="K50" s="254"/>
    </row>
    <row r="51" spans="1:11" ht="15.75" customHeight="1">
      <c r="A51" s="254"/>
      <c r="B51" s="254"/>
      <c r="C51" s="254"/>
      <c r="D51" s="254"/>
      <c r="E51" s="254"/>
      <c r="F51" s="254"/>
      <c r="G51" s="254"/>
      <c r="H51" s="254"/>
      <c r="I51" s="253"/>
      <c r="J51" s="254"/>
      <c r="K51" s="254"/>
    </row>
    <row r="52" spans="1:11" ht="15.75" customHeight="1">
      <c r="A52" s="254"/>
      <c r="B52" s="254"/>
      <c r="C52" s="254"/>
      <c r="D52" s="254"/>
      <c r="E52" s="254"/>
      <c r="F52" s="254"/>
      <c r="G52" s="254"/>
      <c r="H52" s="254"/>
      <c r="I52" s="253"/>
      <c r="J52" s="254"/>
      <c r="K52" s="254"/>
    </row>
    <row r="53" spans="1:11" ht="15.75" customHeight="1">
      <c r="A53" s="254"/>
      <c r="B53" s="254"/>
      <c r="C53" s="254"/>
      <c r="D53" s="254"/>
      <c r="E53" s="254"/>
      <c r="F53" s="254"/>
      <c r="G53" s="254"/>
      <c r="H53" s="254"/>
      <c r="I53" s="253"/>
      <c r="J53" s="254"/>
      <c r="K53" s="254"/>
    </row>
    <row r="54" spans="1:11" ht="15.75" customHeight="1">
      <c r="A54" s="254"/>
      <c r="B54" s="254"/>
      <c r="C54" s="254"/>
      <c r="D54" s="254"/>
      <c r="E54" s="254"/>
      <c r="F54" s="254"/>
      <c r="G54" s="254"/>
      <c r="H54" s="254"/>
      <c r="I54" s="253"/>
      <c r="J54" s="254"/>
      <c r="K54" s="254"/>
    </row>
    <row r="55" spans="1:11" ht="15.75" customHeight="1">
      <c r="A55" s="254"/>
      <c r="B55" s="254"/>
      <c r="C55" s="254"/>
      <c r="D55" s="254"/>
      <c r="E55" s="254"/>
      <c r="F55" s="254"/>
      <c r="G55" s="254"/>
      <c r="H55" s="254"/>
      <c r="I55" s="253"/>
      <c r="J55" s="254"/>
      <c r="K55" s="254"/>
    </row>
    <row r="56" spans="1:11" ht="15.75" customHeight="1">
      <c r="A56" s="254"/>
      <c r="B56" s="254"/>
      <c r="C56" s="254"/>
      <c r="D56" s="254"/>
      <c r="E56" s="254"/>
      <c r="F56" s="254"/>
      <c r="G56" s="254"/>
      <c r="H56" s="254"/>
      <c r="I56" s="253"/>
      <c r="J56" s="254"/>
      <c r="K56" s="254"/>
    </row>
    <row r="57" spans="1:11" ht="15.75" customHeight="1">
      <c r="A57" s="254"/>
      <c r="B57" s="254"/>
      <c r="C57" s="254"/>
      <c r="D57" s="254"/>
      <c r="E57" s="254"/>
      <c r="F57" s="254"/>
      <c r="G57" s="254"/>
      <c r="H57" s="254"/>
      <c r="I57" s="253"/>
      <c r="J57" s="254"/>
      <c r="K57" s="254"/>
    </row>
    <row r="58" spans="1:11" ht="15.75" customHeight="1">
      <c r="A58" s="254"/>
      <c r="B58" s="254"/>
      <c r="C58" s="254"/>
      <c r="D58" s="254"/>
      <c r="E58" s="254"/>
      <c r="F58" s="254"/>
      <c r="G58" s="254"/>
      <c r="H58" s="254"/>
      <c r="I58" s="253"/>
      <c r="J58" s="254"/>
      <c r="K58" s="254"/>
    </row>
    <row r="59" spans="1:11" ht="15.75" customHeight="1">
      <c r="A59" s="254"/>
      <c r="B59" s="254"/>
      <c r="C59" s="254"/>
      <c r="D59" s="254"/>
      <c r="E59" s="254"/>
      <c r="F59" s="254"/>
      <c r="G59" s="254"/>
      <c r="H59" s="254"/>
      <c r="I59" s="253"/>
      <c r="J59" s="254"/>
      <c r="K59" s="254"/>
    </row>
    <row r="60" spans="1:11" ht="15.75" customHeight="1">
      <c r="A60" s="254"/>
      <c r="B60" s="254"/>
      <c r="C60" s="254"/>
      <c r="D60" s="254"/>
      <c r="E60" s="254"/>
      <c r="F60" s="254"/>
      <c r="G60" s="254"/>
      <c r="H60" s="254"/>
      <c r="I60" s="253"/>
      <c r="J60" s="254"/>
      <c r="K60" s="254"/>
    </row>
    <row r="61" spans="1:11" ht="15.75" customHeight="1">
      <c r="A61" s="254"/>
      <c r="B61" s="254"/>
      <c r="C61" s="254"/>
      <c r="D61" s="254"/>
      <c r="E61" s="254"/>
      <c r="F61" s="254"/>
      <c r="G61" s="254"/>
      <c r="H61" s="254"/>
      <c r="I61" s="253"/>
      <c r="J61" s="254"/>
      <c r="K61" s="254"/>
    </row>
    <row r="62" spans="1:11" ht="15.75" customHeight="1">
      <c r="A62" s="254"/>
      <c r="B62" s="254"/>
      <c r="C62" s="254"/>
      <c r="D62" s="254"/>
      <c r="E62" s="254"/>
      <c r="F62" s="254"/>
      <c r="G62" s="254"/>
      <c r="H62" s="254"/>
      <c r="I62" s="253"/>
      <c r="J62" s="254"/>
      <c r="K62" s="254"/>
    </row>
    <row r="63" spans="1:11" ht="15.75" customHeight="1">
      <c r="A63" s="254"/>
      <c r="B63" s="254"/>
      <c r="C63" s="254"/>
      <c r="D63" s="254"/>
      <c r="E63" s="254"/>
      <c r="F63" s="254"/>
      <c r="G63" s="254"/>
      <c r="H63" s="254"/>
      <c r="I63" s="253"/>
      <c r="J63" s="254"/>
      <c r="K63" s="254"/>
    </row>
    <row r="64" spans="1:11" ht="15.75" customHeight="1">
      <c r="A64" s="254"/>
      <c r="B64" s="254"/>
      <c r="C64" s="254"/>
      <c r="D64" s="254"/>
      <c r="E64" s="254"/>
      <c r="F64" s="254"/>
      <c r="G64" s="254"/>
      <c r="H64" s="254"/>
      <c r="I64" s="253"/>
      <c r="J64" s="254"/>
      <c r="K64" s="254"/>
    </row>
    <row r="65" spans="1:11" ht="15.75" customHeight="1">
      <c r="A65" s="254"/>
      <c r="B65" s="254"/>
      <c r="C65" s="254"/>
      <c r="D65" s="254"/>
      <c r="E65" s="254"/>
      <c r="F65" s="254"/>
      <c r="G65" s="254"/>
      <c r="H65" s="254"/>
      <c r="I65" s="253"/>
      <c r="J65" s="254"/>
      <c r="K65" s="254"/>
    </row>
    <row r="66" spans="1:11" ht="15.75" customHeight="1">
      <c r="A66" s="254"/>
      <c r="B66" s="254"/>
      <c r="C66" s="254"/>
      <c r="D66" s="254"/>
      <c r="E66" s="254"/>
      <c r="F66" s="254"/>
      <c r="G66" s="254"/>
      <c r="H66" s="254"/>
      <c r="I66" s="253"/>
      <c r="J66" s="254"/>
      <c r="K66" s="254"/>
    </row>
    <row r="67" spans="1:11" ht="15.75" customHeight="1">
      <c r="A67" s="254"/>
      <c r="B67" s="254"/>
      <c r="C67" s="254"/>
      <c r="D67" s="254"/>
      <c r="E67" s="254"/>
      <c r="F67" s="254"/>
      <c r="G67" s="254"/>
      <c r="H67" s="254"/>
      <c r="I67" s="253"/>
      <c r="J67" s="254"/>
      <c r="K67" s="254"/>
    </row>
    <row r="68" spans="1:11" ht="15.75" customHeight="1">
      <c r="A68" s="254"/>
      <c r="B68" s="254"/>
      <c r="C68" s="254"/>
      <c r="D68" s="254"/>
      <c r="E68" s="254"/>
      <c r="F68" s="254"/>
      <c r="G68" s="254"/>
      <c r="H68" s="254"/>
      <c r="I68" s="253"/>
      <c r="J68" s="254"/>
      <c r="K68" s="254"/>
    </row>
    <row r="69" spans="1:11" ht="15.75" customHeight="1">
      <c r="A69" s="254"/>
      <c r="B69" s="254"/>
      <c r="C69" s="254"/>
      <c r="D69" s="254"/>
      <c r="E69" s="254"/>
      <c r="F69" s="254"/>
      <c r="G69" s="254"/>
      <c r="H69" s="254"/>
      <c r="I69" s="253"/>
      <c r="J69" s="254"/>
      <c r="K69" s="254"/>
    </row>
    <row r="70" spans="1:11" ht="15.75" customHeight="1">
      <c r="A70" s="254"/>
      <c r="B70" s="254"/>
      <c r="C70" s="254"/>
      <c r="D70" s="254"/>
      <c r="E70" s="254"/>
      <c r="F70" s="254"/>
      <c r="G70" s="254"/>
      <c r="H70" s="254"/>
      <c r="I70" s="253"/>
      <c r="J70" s="254"/>
      <c r="K70" s="254"/>
    </row>
    <row r="71" spans="1:11" ht="15.75" customHeight="1">
      <c r="A71" s="254"/>
      <c r="B71" s="254"/>
      <c r="C71" s="254"/>
      <c r="D71" s="254"/>
      <c r="E71" s="254"/>
      <c r="F71" s="254"/>
      <c r="G71" s="254"/>
      <c r="H71" s="254"/>
      <c r="I71" s="253"/>
      <c r="J71" s="254"/>
      <c r="K71" s="254"/>
    </row>
    <row r="72" spans="1:11" ht="15.75" customHeight="1">
      <c r="A72" s="254"/>
      <c r="B72" s="254"/>
      <c r="C72" s="254"/>
      <c r="D72" s="254"/>
      <c r="E72" s="254"/>
      <c r="F72" s="254"/>
      <c r="G72" s="254"/>
      <c r="H72" s="254"/>
      <c r="I72" s="253"/>
      <c r="J72" s="254"/>
      <c r="K72" s="254"/>
    </row>
    <row r="73" spans="1:11" ht="15.75" customHeight="1">
      <c r="A73" s="254"/>
      <c r="B73" s="254"/>
      <c r="C73" s="254"/>
      <c r="D73" s="254"/>
      <c r="E73" s="254"/>
      <c r="F73" s="254"/>
      <c r="G73" s="254"/>
      <c r="H73" s="254"/>
      <c r="I73" s="253"/>
      <c r="J73" s="254"/>
      <c r="K73" s="254"/>
    </row>
    <row r="74" spans="1:11" ht="15.75" customHeight="1">
      <c r="A74" s="254"/>
      <c r="B74" s="254"/>
      <c r="C74" s="254"/>
      <c r="D74" s="254"/>
      <c r="E74" s="254"/>
      <c r="F74" s="254"/>
      <c r="G74" s="254"/>
      <c r="H74" s="254"/>
      <c r="I74" s="253"/>
      <c r="J74" s="254"/>
      <c r="K74" s="254"/>
    </row>
    <row r="75" spans="1:11" ht="15.75" customHeight="1">
      <c r="A75" s="254"/>
      <c r="B75" s="254"/>
      <c r="C75" s="254"/>
      <c r="D75" s="254"/>
      <c r="E75" s="254"/>
      <c r="F75" s="254"/>
      <c r="G75" s="254"/>
      <c r="H75" s="254"/>
      <c r="I75" s="253"/>
      <c r="J75" s="254"/>
      <c r="K75" s="254"/>
    </row>
    <row r="76" spans="1:11" ht="15.75" customHeight="1">
      <c r="A76" s="254"/>
      <c r="B76" s="254"/>
      <c r="C76" s="254"/>
      <c r="D76" s="254"/>
      <c r="E76" s="254"/>
      <c r="F76" s="254"/>
      <c r="G76" s="254"/>
      <c r="H76" s="254"/>
      <c r="I76" s="253"/>
      <c r="J76" s="254"/>
      <c r="K76" s="254"/>
    </row>
    <row r="77" spans="1:11" ht="15.75" customHeight="1">
      <c r="A77" s="254"/>
      <c r="B77" s="254"/>
      <c r="C77" s="254"/>
      <c r="D77" s="254"/>
      <c r="E77" s="254"/>
      <c r="F77" s="254"/>
      <c r="G77" s="254"/>
      <c r="H77" s="254"/>
      <c r="I77" s="253"/>
      <c r="J77" s="254"/>
      <c r="K77" s="254"/>
    </row>
    <row r="78" spans="1:11" ht="15.75" customHeight="1">
      <c r="A78" s="254"/>
      <c r="B78" s="254"/>
      <c r="C78" s="254"/>
      <c r="D78" s="254"/>
      <c r="E78" s="254"/>
      <c r="F78" s="254"/>
      <c r="G78" s="254"/>
      <c r="H78" s="254"/>
      <c r="I78" s="253"/>
      <c r="J78" s="254"/>
      <c r="K78" s="254"/>
    </row>
    <row r="79" spans="1:11" ht="15.75" customHeight="1">
      <c r="A79" s="254"/>
      <c r="B79" s="254"/>
      <c r="C79" s="254"/>
      <c r="D79" s="254"/>
      <c r="E79" s="254"/>
      <c r="F79" s="254"/>
      <c r="G79" s="254"/>
      <c r="H79" s="254"/>
      <c r="I79" s="253"/>
      <c r="J79" s="254"/>
      <c r="K79" s="254"/>
    </row>
    <row r="80" spans="1:11" ht="15.75" customHeight="1">
      <c r="A80" s="254"/>
      <c r="B80" s="254"/>
      <c r="C80" s="254"/>
      <c r="D80" s="254"/>
      <c r="E80" s="254"/>
      <c r="F80" s="254"/>
      <c r="G80" s="254"/>
      <c r="H80" s="254"/>
      <c r="I80" s="253"/>
      <c r="J80" s="254"/>
      <c r="K80" s="254"/>
    </row>
    <row r="81" spans="1:11" ht="15.75" customHeight="1">
      <c r="A81" s="254"/>
      <c r="B81" s="254"/>
      <c r="C81" s="254"/>
      <c r="D81" s="254"/>
      <c r="E81" s="254"/>
      <c r="F81" s="254"/>
      <c r="G81" s="254"/>
      <c r="H81" s="254"/>
      <c r="I81" s="253"/>
      <c r="J81" s="254"/>
      <c r="K81" s="254"/>
    </row>
    <row r="82" spans="1:11" ht="15.75" customHeight="1">
      <c r="A82" s="254"/>
      <c r="B82" s="254"/>
      <c r="C82" s="254"/>
      <c r="D82" s="254"/>
      <c r="E82" s="254"/>
      <c r="F82" s="254"/>
      <c r="G82" s="254"/>
      <c r="H82" s="254"/>
      <c r="I82" s="253"/>
      <c r="J82" s="254"/>
      <c r="K82" s="254"/>
    </row>
    <row r="83" spans="1:11" ht="15.75" customHeight="1">
      <c r="A83" s="254"/>
      <c r="B83" s="254"/>
      <c r="C83" s="254"/>
      <c r="D83" s="254"/>
      <c r="E83" s="254"/>
      <c r="F83" s="254"/>
      <c r="G83" s="254"/>
      <c r="H83" s="254"/>
      <c r="I83" s="253"/>
      <c r="J83" s="254"/>
      <c r="K83" s="254"/>
    </row>
    <row r="84" spans="1:11" ht="15.75" customHeight="1">
      <c r="A84" s="254"/>
      <c r="B84" s="254"/>
      <c r="C84" s="254"/>
      <c r="D84" s="254"/>
      <c r="E84" s="254"/>
      <c r="F84" s="254"/>
      <c r="G84" s="254"/>
      <c r="H84" s="254"/>
      <c r="I84" s="253"/>
      <c r="J84" s="254"/>
      <c r="K84" s="254"/>
    </row>
    <row r="85" spans="1:11" ht="15.75" customHeight="1">
      <c r="A85" s="254"/>
      <c r="B85" s="254"/>
      <c r="C85" s="254"/>
      <c r="D85" s="254"/>
      <c r="E85" s="254"/>
      <c r="F85" s="254"/>
      <c r="G85" s="254"/>
      <c r="H85" s="254"/>
      <c r="I85" s="253"/>
      <c r="J85" s="254"/>
      <c r="K85" s="254"/>
    </row>
    <row r="86" spans="1:11" ht="15.75" customHeight="1">
      <c r="A86" s="254"/>
      <c r="B86" s="254"/>
      <c r="C86" s="254"/>
      <c r="D86" s="254"/>
      <c r="E86" s="254"/>
      <c r="F86" s="254"/>
      <c r="G86" s="254"/>
      <c r="H86" s="254"/>
      <c r="I86" s="253"/>
      <c r="J86" s="254"/>
      <c r="K86" s="254"/>
    </row>
    <row r="87" spans="1:11" ht="15.75" customHeight="1">
      <c r="A87" s="254"/>
      <c r="B87" s="254"/>
      <c r="C87" s="254"/>
      <c r="D87" s="254"/>
      <c r="E87" s="254"/>
      <c r="F87" s="254"/>
      <c r="G87" s="254"/>
      <c r="H87" s="254"/>
      <c r="I87" s="253"/>
      <c r="J87" s="254"/>
      <c r="K87" s="254"/>
    </row>
    <row r="88" spans="1:11" ht="15.75" customHeight="1">
      <c r="A88" s="254"/>
      <c r="B88" s="254"/>
      <c r="C88" s="254"/>
      <c r="D88" s="254"/>
      <c r="E88" s="254"/>
      <c r="F88" s="254"/>
      <c r="G88" s="254"/>
      <c r="H88" s="254"/>
      <c r="I88" s="253"/>
      <c r="J88" s="254"/>
      <c r="K88" s="254"/>
    </row>
    <row r="89" spans="1:11" ht="15.75" customHeight="1">
      <c r="A89" s="254"/>
      <c r="B89" s="254"/>
      <c r="C89" s="254"/>
      <c r="D89" s="254"/>
      <c r="E89" s="254"/>
      <c r="F89" s="254"/>
      <c r="G89" s="254"/>
      <c r="H89" s="254"/>
      <c r="I89" s="253"/>
      <c r="J89" s="254"/>
      <c r="K89" s="254"/>
    </row>
    <row r="90" spans="1:11" ht="15.75" customHeight="1">
      <c r="A90" s="254"/>
      <c r="B90" s="254"/>
      <c r="C90" s="254"/>
      <c r="D90" s="254"/>
      <c r="E90" s="254"/>
      <c r="F90" s="254"/>
      <c r="G90" s="254"/>
      <c r="H90" s="254"/>
      <c r="I90" s="253"/>
      <c r="J90" s="254"/>
      <c r="K90" s="254"/>
    </row>
    <row r="91" spans="1:11" ht="15.75" customHeight="1">
      <c r="A91" s="254"/>
      <c r="B91" s="254"/>
      <c r="C91" s="254"/>
      <c r="D91" s="254"/>
      <c r="E91" s="254"/>
      <c r="F91" s="254"/>
      <c r="G91" s="254"/>
      <c r="H91" s="254"/>
      <c r="I91" s="253"/>
      <c r="J91" s="254"/>
      <c r="K91" s="254"/>
    </row>
    <row r="92" spans="1:11" ht="15.75" customHeight="1">
      <c r="A92" s="254"/>
      <c r="B92" s="254"/>
      <c r="C92" s="254"/>
      <c r="D92" s="254"/>
      <c r="E92" s="254"/>
      <c r="F92" s="254"/>
      <c r="G92" s="254"/>
      <c r="H92" s="254"/>
      <c r="I92" s="253"/>
      <c r="J92" s="254"/>
      <c r="K92" s="254"/>
    </row>
    <row r="93" spans="1:11" ht="15.75" customHeight="1">
      <c r="A93" s="254"/>
      <c r="B93" s="254"/>
      <c r="C93" s="254"/>
      <c r="D93" s="254"/>
      <c r="E93" s="254"/>
      <c r="F93" s="254"/>
      <c r="G93" s="254"/>
      <c r="H93" s="254"/>
      <c r="I93" s="253"/>
      <c r="J93" s="254"/>
      <c r="K93" s="254"/>
    </row>
    <row r="94" spans="1:11" ht="15.75" customHeight="1">
      <c r="A94" s="254"/>
      <c r="B94" s="254"/>
      <c r="C94" s="254"/>
      <c r="D94" s="254"/>
      <c r="E94" s="254"/>
      <c r="F94" s="254"/>
      <c r="G94" s="254"/>
      <c r="H94" s="254"/>
      <c r="I94" s="253"/>
      <c r="J94" s="254"/>
      <c r="K94" s="254"/>
    </row>
    <row r="95" spans="1:11" ht="15.75" customHeight="1">
      <c r="A95" s="254"/>
      <c r="B95" s="254"/>
      <c r="C95" s="254"/>
      <c r="D95" s="254"/>
      <c r="E95" s="254"/>
      <c r="F95" s="254"/>
      <c r="G95" s="254"/>
      <c r="H95" s="254"/>
      <c r="I95" s="253"/>
      <c r="J95" s="254"/>
      <c r="K95" s="254"/>
    </row>
    <row r="96" spans="1:11" ht="15.75" customHeight="1">
      <c r="A96" s="254"/>
      <c r="B96" s="254"/>
      <c r="C96" s="254"/>
      <c r="D96" s="254"/>
      <c r="E96" s="254"/>
      <c r="F96" s="254"/>
      <c r="G96" s="254"/>
      <c r="H96" s="254"/>
      <c r="I96" s="253"/>
      <c r="J96" s="254"/>
      <c r="K96" s="254"/>
    </row>
    <row r="97" spans="1:11" ht="15.75" customHeight="1">
      <c r="A97" s="254"/>
      <c r="B97" s="254"/>
      <c r="C97" s="254"/>
      <c r="D97" s="254"/>
      <c r="E97" s="254"/>
      <c r="F97" s="254"/>
      <c r="G97" s="254"/>
      <c r="H97" s="254"/>
      <c r="I97" s="253"/>
      <c r="J97" s="254"/>
      <c r="K97" s="254"/>
    </row>
    <row r="98" spans="1:11" ht="15.75" customHeight="1">
      <c r="A98" s="254"/>
      <c r="B98" s="254"/>
      <c r="C98" s="254"/>
      <c r="D98" s="254"/>
      <c r="E98" s="254"/>
      <c r="F98" s="254"/>
      <c r="G98" s="254"/>
      <c r="H98" s="254"/>
      <c r="I98" s="253"/>
      <c r="J98" s="254"/>
      <c r="K98" s="254"/>
    </row>
    <row r="99" spans="1:11" ht="15.75" customHeight="1">
      <c r="A99" s="254"/>
      <c r="B99" s="254"/>
      <c r="C99" s="254"/>
      <c r="D99" s="254"/>
      <c r="E99" s="254"/>
      <c r="F99" s="254"/>
      <c r="G99" s="254"/>
      <c r="H99" s="254"/>
      <c r="I99" s="253"/>
      <c r="J99" s="254"/>
      <c r="K99" s="254"/>
    </row>
    <row r="100" spans="1:11" ht="15.75" customHeight="1">
      <c r="A100" s="254"/>
      <c r="B100" s="254"/>
      <c r="C100" s="254"/>
      <c r="D100" s="254"/>
      <c r="E100" s="254"/>
      <c r="F100" s="254"/>
      <c r="G100" s="254"/>
      <c r="H100" s="254"/>
      <c r="I100" s="253"/>
      <c r="J100" s="254"/>
      <c r="K100" s="254"/>
    </row>
  </sheetData>
  <sheetProtection/>
  <mergeCells count="18">
    <mergeCell ref="A5:H5"/>
    <mergeCell ref="A6:H6"/>
    <mergeCell ref="A3:H3"/>
    <mergeCell ref="B9:B13"/>
    <mergeCell ref="C9:C13"/>
    <mergeCell ref="D9:H9"/>
    <mergeCell ref="D10:D13"/>
    <mergeCell ref="E10:E13"/>
    <mergeCell ref="F21:G21"/>
    <mergeCell ref="F10:F13"/>
    <mergeCell ref="G10:G13"/>
    <mergeCell ref="A9:A13"/>
    <mergeCell ref="H10:H13"/>
    <mergeCell ref="G1:H1"/>
    <mergeCell ref="G2:H2"/>
    <mergeCell ref="A1:B1"/>
    <mergeCell ref="A2:B2"/>
    <mergeCell ref="A4:H4"/>
  </mergeCells>
  <printOptions/>
  <pageMargins left="0.56" right="0.2" top="0.75" bottom="0.75"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0000"/>
  </sheetPr>
  <dimension ref="A1:Y100"/>
  <sheetViews>
    <sheetView zoomScalePageLayoutView="0" workbookViewId="0" topLeftCell="K1">
      <selection activeCell="F19" sqref="F19"/>
    </sheetView>
  </sheetViews>
  <sheetFormatPr defaultColWidth="14.421875" defaultRowHeight="15" customHeight="1"/>
  <cols>
    <col min="1" max="1" width="3.8515625" style="0" customWidth="1"/>
    <col min="2" max="2" width="20.7109375" style="0" customWidth="1"/>
    <col min="3" max="3" width="16.57421875" style="0" bestFit="1" customWidth="1"/>
    <col min="4" max="4" width="16.140625" style="0" customWidth="1"/>
    <col min="5" max="5" width="16.7109375" style="0" customWidth="1"/>
    <col min="6" max="6" width="16.140625" style="0" customWidth="1"/>
    <col min="7" max="7" width="18.140625" style="0" customWidth="1"/>
    <col min="8" max="8" width="18.00390625" style="0" customWidth="1"/>
    <col min="9" max="9" width="16.140625" style="0" customWidth="1"/>
    <col min="10" max="10" width="17.28125" style="0" customWidth="1"/>
    <col min="11" max="11" width="18.7109375" style="0" customWidth="1"/>
    <col min="12" max="12" width="15.57421875" style="0" customWidth="1"/>
    <col min="13" max="13" width="19.28125" style="0" customWidth="1"/>
    <col min="14" max="14" width="15.421875" style="0" customWidth="1"/>
    <col min="15" max="15" width="13.421875" style="0" customWidth="1"/>
    <col min="16" max="16" width="16.140625" style="0" customWidth="1"/>
    <col min="17" max="17" width="16.421875" style="0" customWidth="1"/>
    <col min="18" max="18" width="15.57421875" style="0" customWidth="1"/>
    <col min="19" max="19" width="15.8515625" style="0" customWidth="1"/>
    <col min="20" max="20" width="17.421875" style="0" customWidth="1"/>
    <col min="21" max="21" width="17.8515625" style="0" customWidth="1"/>
    <col min="22" max="22" width="9.140625" style="0" customWidth="1"/>
    <col min="23" max="23" width="6.28125" style="0" customWidth="1"/>
    <col min="24" max="24" width="7.57421875" style="0" customWidth="1"/>
    <col min="25" max="25" width="7.421875" style="0" customWidth="1"/>
  </cols>
  <sheetData>
    <row r="1" spans="1:25" ht="15.75" customHeight="1">
      <c r="A1" s="453" t="s">
        <v>390</v>
      </c>
      <c r="B1" s="358"/>
      <c r="C1" s="358"/>
      <c r="D1" s="358"/>
      <c r="E1" s="358"/>
      <c r="F1" s="358"/>
      <c r="G1" s="358"/>
      <c r="H1" s="358"/>
      <c r="I1" s="358"/>
      <c r="J1" s="358"/>
      <c r="K1" s="358"/>
      <c r="L1" s="358"/>
      <c r="M1" s="358"/>
      <c r="N1" s="358"/>
      <c r="O1" s="358"/>
      <c r="P1" s="358"/>
      <c r="Q1" s="358"/>
      <c r="R1" s="358"/>
      <c r="S1" s="358"/>
      <c r="T1" s="358"/>
      <c r="U1" s="358"/>
      <c r="V1" s="358"/>
      <c r="W1" s="162"/>
      <c r="X1" s="162"/>
      <c r="Y1" s="162"/>
    </row>
    <row r="2" spans="1:25" ht="15.75" customHeight="1">
      <c r="A2" s="466" t="s">
        <v>391</v>
      </c>
      <c r="B2" s="358"/>
      <c r="C2" s="358"/>
      <c r="D2" s="358"/>
      <c r="E2" s="358"/>
      <c r="F2" s="358"/>
      <c r="G2" s="358"/>
      <c r="H2" s="358"/>
      <c r="I2" s="358"/>
      <c r="J2" s="358"/>
      <c r="K2" s="358"/>
      <c r="L2" s="358"/>
      <c r="M2" s="358"/>
      <c r="N2" s="358"/>
      <c r="O2" s="358"/>
      <c r="P2" s="358"/>
      <c r="Q2" s="358"/>
      <c r="R2" s="358"/>
      <c r="S2" s="358"/>
      <c r="T2" s="358"/>
      <c r="U2" s="358"/>
      <c r="V2" s="358"/>
      <c r="W2" s="358"/>
      <c r="X2" s="358"/>
      <c r="Y2" s="358"/>
    </row>
    <row r="3" spans="1:25" ht="15.75" customHeight="1">
      <c r="A3" s="451" t="str">
        <f>+'60'!A4:H4</f>
        <v>(Kèm theo Nghị quyết số     /NQ-HĐND  ngày    tháng 7 năm 2021 của Hội đồng nhân dân  huyện Ia H'Drai)</v>
      </c>
      <c r="B3" s="358"/>
      <c r="C3" s="358"/>
      <c r="D3" s="358"/>
      <c r="E3" s="358"/>
      <c r="F3" s="358"/>
      <c r="G3" s="358"/>
      <c r="H3" s="358"/>
      <c r="I3" s="358"/>
      <c r="J3" s="358"/>
      <c r="K3" s="358"/>
      <c r="L3" s="358"/>
      <c r="M3" s="358"/>
      <c r="N3" s="358"/>
      <c r="O3" s="358"/>
      <c r="P3" s="358"/>
      <c r="Q3" s="358"/>
      <c r="R3" s="358"/>
      <c r="S3" s="358"/>
      <c r="T3" s="358"/>
      <c r="U3" s="358"/>
      <c r="V3" s="358"/>
      <c r="W3" s="358"/>
      <c r="X3" s="358"/>
      <c r="Y3" s="358"/>
    </row>
    <row r="4" spans="1:25" ht="15.75" customHeight="1" hidden="1">
      <c r="A4" s="451" t="str">
        <f>+'60'!A5:H5</f>
        <v>(Kèm theo tờ trình số     /TTr-UBND ngày     tháng    năm 2021 của Ủy ban nhân dân huyện Ia H'Drai)</v>
      </c>
      <c r="B4" s="358"/>
      <c r="C4" s="358"/>
      <c r="D4" s="358"/>
      <c r="E4" s="358"/>
      <c r="F4" s="358"/>
      <c r="G4" s="358"/>
      <c r="H4" s="358"/>
      <c r="I4" s="358"/>
      <c r="J4" s="358"/>
      <c r="K4" s="358"/>
      <c r="L4" s="358"/>
      <c r="M4" s="358"/>
      <c r="N4" s="358"/>
      <c r="O4" s="358"/>
      <c r="P4" s="358"/>
      <c r="Q4" s="358"/>
      <c r="R4" s="358"/>
      <c r="S4" s="358"/>
      <c r="T4" s="358"/>
      <c r="U4" s="358"/>
      <c r="V4" s="358"/>
      <c r="W4" s="358"/>
      <c r="X4" s="358"/>
      <c r="Y4" s="358"/>
    </row>
    <row r="5" spans="1:25" ht="15.75" customHeight="1" hidden="1">
      <c r="A5" s="451" t="str">
        <f>+'60'!A6:H6</f>
        <v>(Kèm theo tờ trình số     /TTr-TCKH ngày     tháng    năm 2021 của phòng Tài chính - Kế hoạch huyện)</v>
      </c>
      <c r="B5" s="358"/>
      <c r="C5" s="358"/>
      <c r="D5" s="358"/>
      <c r="E5" s="358"/>
      <c r="F5" s="358"/>
      <c r="G5" s="358"/>
      <c r="H5" s="358"/>
      <c r="I5" s="358"/>
      <c r="J5" s="358"/>
      <c r="K5" s="358"/>
      <c r="L5" s="358"/>
      <c r="M5" s="358"/>
      <c r="N5" s="358"/>
      <c r="O5" s="358"/>
      <c r="P5" s="358"/>
      <c r="Q5" s="358"/>
      <c r="R5" s="358"/>
      <c r="S5" s="358"/>
      <c r="T5" s="358"/>
      <c r="U5" s="358"/>
      <c r="V5" s="358"/>
      <c r="W5" s="358"/>
      <c r="X5" s="358"/>
      <c r="Y5" s="358"/>
    </row>
    <row r="6" spans="1:25" ht="15.75" customHeight="1">
      <c r="A6" s="268"/>
      <c r="B6" s="268"/>
      <c r="C6" s="268"/>
      <c r="D6" s="268"/>
      <c r="E6" s="268"/>
      <c r="F6" s="268"/>
      <c r="G6" s="268"/>
      <c r="H6" s="268"/>
      <c r="I6" s="268"/>
      <c r="J6" s="268"/>
      <c r="K6" s="268"/>
      <c r="L6" s="268"/>
      <c r="M6" s="268"/>
      <c r="N6" s="268"/>
      <c r="O6" s="268"/>
      <c r="P6" s="268"/>
      <c r="Q6" s="268"/>
      <c r="R6" s="268"/>
      <c r="S6" s="268"/>
      <c r="T6" s="268"/>
      <c r="U6" s="268"/>
      <c r="V6" s="268"/>
      <c r="W6" s="268"/>
      <c r="X6" s="268"/>
      <c r="Y6" s="268"/>
    </row>
    <row r="7" spans="1:25" ht="15.75" customHeight="1">
      <c r="A7" s="465" t="s">
        <v>329</v>
      </c>
      <c r="B7" s="358"/>
      <c r="C7" s="358"/>
      <c r="D7" s="358"/>
      <c r="E7" s="358"/>
      <c r="F7" s="358"/>
      <c r="G7" s="358"/>
      <c r="H7" s="358"/>
      <c r="I7" s="358"/>
      <c r="J7" s="358"/>
      <c r="K7" s="358"/>
      <c r="L7" s="358"/>
      <c r="M7" s="358"/>
      <c r="N7" s="358"/>
      <c r="O7" s="358"/>
      <c r="P7" s="358"/>
      <c r="Q7" s="358"/>
      <c r="R7" s="358"/>
      <c r="S7" s="358"/>
      <c r="T7" s="358"/>
      <c r="U7" s="358"/>
      <c r="V7" s="358"/>
      <c r="W7" s="162"/>
      <c r="X7" s="162"/>
      <c r="Y7" s="162"/>
    </row>
    <row r="8" spans="1:25" ht="15.75" customHeight="1">
      <c r="A8" s="269"/>
      <c r="B8" s="269"/>
      <c r="C8" s="269"/>
      <c r="D8" s="269"/>
      <c r="E8" s="269"/>
      <c r="F8" s="269"/>
      <c r="G8" s="270"/>
      <c r="H8" s="269"/>
      <c r="I8" s="269"/>
      <c r="J8" s="269"/>
      <c r="K8" s="269"/>
      <c r="L8" s="269"/>
      <c r="M8" s="269"/>
      <c r="N8" s="269"/>
      <c r="O8" s="269"/>
      <c r="P8" s="269"/>
      <c r="Q8" s="269"/>
      <c r="R8" s="269"/>
      <c r="S8" s="269"/>
      <c r="T8" s="269"/>
      <c r="U8" s="269"/>
      <c r="V8" s="269"/>
      <c r="W8" s="162"/>
      <c r="X8" s="162"/>
      <c r="Y8" s="162"/>
    </row>
    <row r="9" spans="1:25" ht="24" customHeight="1">
      <c r="A9" s="464" t="s">
        <v>5</v>
      </c>
      <c r="B9" s="464" t="s">
        <v>269</v>
      </c>
      <c r="C9" s="463" t="s">
        <v>392</v>
      </c>
      <c r="D9" s="427"/>
      <c r="E9" s="428"/>
      <c r="F9" s="463" t="s">
        <v>8</v>
      </c>
      <c r="G9" s="427"/>
      <c r="H9" s="427"/>
      <c r="I9" s="427"/>
      <c r="J9" s="427"/>
      <c r="K9" s="427"/>
      <c r="L9" s="427"/>
      <c r="M9" s="427"/>
      <c r="N9" s="427"/>
      <c r="O9" s="427"/>
      <c r="P9" s="427"/>
      <c r="Q9" s="427"/>
      <c r="R9" s="427"/>
      <c r="S9" s="427"/>
      <c r="T9" s="427"/>
      <c r="U9" s="427"/>
      <c r="V9" s="427"/>
      <c r="W9" s="459" t="s">
        <v>343</v>
      </c>
      <c r="X9" s="460"/>
      <c r="Y9" s="413"/>
    </row>
    <row r="10" spans="1:25" ht="15.75" customHeight="1">
      <c r="A10" s="390"/>
      <c r="B10" s="390"/>
      <c r="C10" s="457" t="s">
        <v>260</v>
      </c>
      <c r="D10" s="452" t="s">
        <v>339</v>
      </c>
      <c r="E10" s="413"/>
      <c r="F10" s="464" t="s">
        <v>260</v>
      </c>
      <c r="G10" s="452" t="s">
        <v>339</v>
      </c>
      <c r="H10" s="413"/>
      <c r="I10" s="452" t="s">
        <v>393</v>
      </c>
      <c r="J10" s="460"/>
      <c r="K10" s="460"/>
      <c r="L10" s="460"/>
      <c r="M10" s="460"/>
      <c r="N10" s="460"/>
      <c r="O10" s="413"/>
      <c r="P10" s="452" t="s">
        <v>394</v>
      </c>
      <c r="Q10" s="460"/>
      <c r="R10" s="460"/>
      <c r="S10" s="460"/>
      <c r="T10" s="460"/>
      <c r="U10" s="460"/>
      <c r="V10" s="413"/>
      <c r="W10" s="458" t="s">
        <v>260</v>
      </c>
      <c r="X10" s="461" t="s">
        <v>339</v>
      </c>
      <c r="Y10" s="456"/>
    </row>
    <row r="11" spans="1:25" ht="15.75" customHeight="1">
      <c r="A11" s="390"/>
      <c r="B11" s="390"/>
      <c r="C11" s="390"/>
      <c r="D11" s="462" t="s">
        <v>395</v>
      </c>
      <c r="E11" s="462" t="s">
        <v>396</v>
      </c>
      <c r="F11" s="390"/>
      <c r="G11" s="462" t="s">
        <v>395</v>
      </c>
      <c r="H11" s="462" t="s">
        <v>396</v>
      </c>
      <c r="I11" s="462" t="s">
        <v>260</v>
      </c>
      <c r="J11" s="454" t="s">
        <v>395</v>
      </c>
      <c r="K11" s="455"/>
      <c r="L11" s="456"/>
      <c r="M11" s="454" t="s">
        <v>396</v>
      </c>
      <c r="N11" s="455"/>
      <c r="O11" s="456"/>
      <c r="P11" s="462" t="s">
        <v>260</v>
      </c>
      <c r="Q11" s="454" t="s">
        <v>395</v>
      </c>
      <c r="R11" s="455"/>
      <c r="S11" s="456"/>
      <c r="T11" s="454" t="s">
        <v>396</v>
      </c>
      <c r="U11" s="455"/>
      <c r="V11" s="456"/>
      <c r="W11" s="390"/>
      <c r="X11" s="462" t="s">
        <v>397</v>
      </c>
      <c r="Y11" s="462" t="s">
        <v>398</v>
      </c>
    </row>
    <row r="12" spans="1:25" ht="47.25" customHeight="1">
      <c r="A12" s="386"/>
      <c r="B12" s="386"/>
      <c r="C12" s="386"/>
      <c r="D12" s="386"/>
      <c r="E12" s="386"/>
      <c r="F12" s="371"/>
      <c r="G12" s="386"/>
      <c r="H12" s="386"/>
      <c r="I12" s="386"/>
      <c r="J12" s="272" t="s">
        <v>260</v>
      </c>
      <c r="K12" s="272" t="s">
        <v>371</v>
      </c>
      <c r="L12" s="272" t="s">
        <v>399</v>
      </c>
      <c r="M12" s="272" t="s">
        <v>260</v>
      </c>
      <c r="N12" s="272" t="s">
        <v>371</v>
      </c>
      <c r="O12" s="272" t="s">
        <v>399</v>
      </c>
      <c r="P12" s="386"/>
      <c r="Q12" s="272" t="s">
        <v>260</v>
      </c>
      <c r="R12" s="272" t="s">
        <v>371</v>
      </c>
      <c r="S12" s="272" t="s">
        <v>399</v>
      </c>
      <c r="T12" s="272" t="s">
        <v>260</v>
      </c>
      <c r="U12" s="272" t="s">
        <v>371</v>
      </c>
      <c r="V12" s="271" t="s">
        <v>399</v>
      </c>
      <c r="W12" s="386"/>
      <c r="X12" s="386"/>
      <c r="Y12" s="386"/>
    </row>
    <row r="13" spans="1:25" ht="15.75" customHeight="1">
      <c r="A13" s="272"/>
      <c r="B13" s="273" t="s">
        <v>260</v>
      </c>
      <c r="C13" s="274">
        <f aca="true" t="shared" si="0" ref="C13:V13">SUM(C14:C20)</f>
        <v>45680000000</v>
      </c>
      <c r="D13" s="274">
        <f t="shared" si="0"/>
        <v>34104000000</v>
      </c>
      <c r="E13" s="274">
        <f t="shared" si="0"/>
        <v>11576000000</v>
      </c>
      <c r="F13" s="274">
        <f t="shared" si="0"/>
        <v>44448711037</v>
      </c>
      <c r="G13" s="274">
        <f t="shared" si="0"/>
        <v>33584603679</v>
      </c>
      <c r="H13" s="274">
        <f t="shared" si="0"/>
        <v>10864107358</v>
      </c>
      <c r="I13" s="274">
        <f t="shared" si="0"/>
        <v>35643296939</v>
      </c>
      <c r="J13" s="274">
        <f t="shared" si="0"/>
        <v>31016778679</v>
      </c>
      <c r="K13" s="274">
        <f t="shared" si="0"/>
        <v>23280922144</v>
      </c>
      <c r="L13" s="274">
        <f t="shared" si="0"/>
        <v>7735856535</v>
      </c>
      <c r="M13" s="274">
        <f t="shared" si="0"/>
        <v>4626518260</v>
      </c>
      <c r="N13" s="274">
        <f t="shared" si="0"/>
        <v>4626518260</v>
      </c>
      <c r="O13" s="274">
        <f t="shared" si="0"/>
        <v>0</v>
      </c>
      <c r="P13" s="274">
        <f t="shared" si="0"/>
        <v>8805414098</v>
      </c>
      <c r="Q13" s="274">
        <f t="shared" si="0"/>
        <v>2567825000</v>
      </c>
      <c r="R13" s="274">
        <f t="shared" si="0"/>
        <v>182588000</v>
      </c>
      <c r="S13" s="274">
        <f t="shared" si="0"/>
        <v>2385237000</v>
      </c>
      <c r="T13" s="274">
        <f t="shared" si="0"/>
        <v>6237589098</v>
      </c>
      <c r="U13" s="274">
        <f t="shared" si="0"/>
        <v>6237589098</v>
      </c>
      <c r="V13" s="275">
        <f t="shared" si="0"/>
        <v>0</v>
      </c>
      <c r="W13" s="274">
        <f>+F13/C13%</f>
        <v>97.30453379378284</v>
      </c>
      <c r="X13" s="274">
        <f>+G13/D13%</f>
        <v>98.47702228184377</v>
      </c>
      <c r="Y13" s="274">
        <f>+H13/E13%</f>
        <v>93.85027088804424</v>
      </c>
    </row>
    <row r="14" spans="1:25" ht="31.5" customHeight="1">
      <c r="A14" s="276">
        <v>1</v>
      </c>
      <c r="B14" s="277" t="s">
        <v>400</v>
      </c>
      <c r="C14" s="164">
        <f aca="true" t="shared" si="1" ref="C14:C19">D14+E14</f>
        <v>541000000</v>
      </c>
      <c r="D14" s="164"/>
      <c r="E14" s="164">
        <f>+'54 (2)'!H41</f>
        <v>541000000</v>
      </c>
      <c r="F14" s="164">
        <f aca="true" t="shared" si="2" ref="F14:F19">G14+H14</f>
        <v>143940000</v>
      </c>
      <c r="G14" s="164">
        <f aca="true" t="shared" si="3" ref="G14:G19">+J14+Q14</f>
        <v>0</v>
      </c>
      <c r="H14" s="164">
        <f aca="true" t="shared" si="4" ref="H14:H19">+M14+T14</f>
        <v>143940000</v>
      </c>
      <c r="I14" s="164">
        <f aca="true" t="shared" si="5" ref="I14:I19">J14+M14</f>
        <v>0</v>
      </c>
      <c r="J14" s="164">
        <f aca="true" t="shared" si="6" ref="J14:J19">K14+L14</f>
        <v>0</v>
      </c>
      <c r="K14" s="164"/>
      <c r="L14" s="164"/>
      <c r="M14" s="164">
        <f aca="true" t="shared" si="7" ref="M14:M19">N14+O14</f>
        <v>0</v>
      </c>
      <c r="N14" s="164"/>
      <c r="O14" s="164"/>
      <c r="P14" s="164">
        <f aca="true" t="shared" si="8" ref="P14:P19">Q14+T14</f>
        <v>143940000</v>
      </c>
      <c r="Q14" s="164">
        <f aca="true" t="shared" si="9" ref="Q14:Q19">R14+S14</f>
        <v>0</v>
      </c>
      <c r="R14" s="164"/>
      <c r="S14" s="164"/>
      <c r="T14" s="164">
        <f aca="true" t="shared" si="10" ref="T14:T19">U14+V14</f>
        <v>143940000</v>
      </c>
      <c r="U14" s="164">
        <f>+'54 (2)'!P41</f>
        <v>143940000</v>
      </c>
      <c r="V14" s="278"/>
      <c r="W14" s="164">
        <f aca="true" t="shared" si="11" ref="W14:W19">+F14/C14%</f>
        <v>26.606284658040664</v>
      </c>
      <c r="X14" s="164"/>
      <c r="Y14" s="164">
        <f>+H14/E14%</f>
        <v>26.606284658040664</v>
      </c>
    </row>
    <row r="15" spans="1:25" ht="47.25" customHeight="1">
      <c r="A15" s="276">
        <v>2</v>
      </c>
      <c r="B15" s="277" t="s">
        <v>401</v>
      </c>
      <c r="C15" s="164">
        <f t="shared" si="1"/>
        <v>1216000000</v>
      </c>
      <c r="D15" s="164"/>
      <c r="E15" s="164">
        <f>+'54 (2)'!H22</f>
        <v>1216000000</v>
      </c>
      <c r="F15" s="164">
        <f t="shared" si="2"/>
        <v>1147576971</v>
      </c>
      <c r="G15" s="164">
        <f t="shared" si="3"/>
        <v>0</v>
      </c>
      <c r="H15" s="164">
        <f t="shared" si="4"/>
        <v>1147576971</v>
      </c>
      <c r="I15" s="164">
        <f t="shared" si="5"/>
        <v>1147576971</v>
      </c>
      <c r="J15" s="164">
        <f t="shared" si="6"/>
        <v>0</v>
      </c>
      <c r="K15" s="164"/>
      <c r="L15" s="164"/>
      <c r="M15" s="164">
        <f t="shared" si="7"/>
        <v>1147576971</v>
      </c>
      <c r="N15" s="164">
        <f>+'54 (2)'!P22</f>
        <v>1147576971</v>
      </c>
      <c r="O15" s="164">
        <v>0</v>
      </c>
      <c r="P15" s="164">
        <f t="shared" si="8"/>
        <v>0</v>
      </c>
      <c r="Q15" s="164">
        <f t="shared" si="9"/>
        <v>0</v>
      </c>
      <c r="R15" s="164"/>
      <c r="S15" s="164"/>
      <c r="T15" s="164">
        <f t="shared" si="10"/>
        <v>0</v>
      </c>
      <c r="U15" s="164"/>
      <c r="V15" s="278"/>
      <c r="W15" s="164">
        <f t="shared" si="11"/>
        <v>94.37310616776315</v>
      </c>
      <c r="X15" s="164"/>
      <c r="Y15" s="164">
        <f>+H15/E15%</f>
        <v>94.37310616776315</v>
      </c>
    </row>
    <row r="16" spans="1:25" ht="15.75" customHeight="1">
      <c r="A16" s="276">
        <v>3</v>
      </c>
      <c r="B16" s="277" t="s">
        <v>402</v>
      </c>
      <c r="C16" s="164">
        <f t="shared" si="1"/>
        <v>13331000000</v>
      </c>
      <c r="D16" s="164">
        <f>+'54 (2)'!G48</f>
        <v>10060000000</v>
      </c>
      <c r="E16" s="164">
        <f>3291000000-20000000</f>
        <v>3271000000</v>
      </c>
      <c r="F16" s="164">
        <f t="shared" si="2"/>
        <v>13232254366</v>
      </c>
      <c r="G16" s="164">
        <f t="shared" si="3"/>
        <v>9978456679</v>
      </c>
      <c r="H16" s="164">
        <f t="shared" si="4"/>
        <v>3253797687</v>
      </c>
      <c r="I16" s="164">
        <f t="shared" si="5"/>
        <v>11145610068</v>
      </c>
      <c r="J16" s="164">
        <f t="shared" si="6"/>
        <v>9978456679</v>
      </c>
      <c r="K16" s="164">
        <f>+'54 (2)'!O48-L16</f>
        <v>5613123144</v>
      </c>
      <c r="L16" s="164">
        <v>4365333535</v>
      </c>
      <c r="M16" s="164">
        <f t="shared" si="7"/>
        <v>1167153389</v>
      </c>
      <c r="N16" s="164">
        <v>1167153389</v>
      </c>
      <c r="O16" s="164"/>
      <c r="P16" s="164">
        <f t="shared" si="8"/>
        <v>2086644298</v>
      </c>
      <c r="Q16" s="164">
        <f t="shared" si="9"/>
        <v>0</v>
      </c>
      <c r="R16" s="164"/>
      <c r="S16" s="164"/>
      <c r="T16" s="164">
        <f t="shared" si="10"/>
        <v>2086644298</v>
      </c>
      <c r="U16" s="164">
        <v>2086644298</v>
      </c>
      <c r="V16" s="278"/>
      <c r="W16" s="164">
        <f t="shared" si="11"/>
        <v>99.25927811867076</v>
      </c>
      <c r="X16" s="164">
        <f>+G16/D16%</f>
        <v>99.18943020874751</v>
      </c>
      <c r="Y16" s="164">
        <f>+H16/E16%</f>
        <v>99.47409620911036</v>
      </c>
    </row>
    <row r="17" spans="1:25" ht="15.75" customHeight="1">
      <c r="A17" s="276">
        <v>4</v>
      </c>
      <c r="B17" s="277" t="s">
        <v>403</v>
      </c>
      <c r="C17" s="164">
        <f t="shared" si="1"/>
        <v>17605000000</v>
      </c>
      <c r="D17" s="164">
        <f>+'54 (2)'!G49</f>
        <v>14329000000</v>
      </c>
      <c r="E17" s="164">
        <f>3296000000-20000000</f>
        <v>3276000000</v>
      </c>
      <c r="F17" s="164">
        <f t="shared" si="2"/>
        <v>17512558900</v>
      </c>
      <c r="G17" s="164">
        <f t="shared" si="3"/>
        <v>14304118000</v>
      </c>
      <c r="H17" s="164">
        <f t="shared" si="4"/>
        <v>3208440900</v>
      </c>
      <c r="I17" s="164">
        <f t="shared" si="5"/>
        <v>15438145900</v>
      </c>
      <c r="J17" s="164">
        <f t="shared" si="6"/>
        <v>14304118000</v>
      </c>
      <c r="K17" s="164">
        <f>+'54 (2)'!O49-L17</f>
        <v>12644649000</v>
      </c>
      <c r="L17" s="164">
        <v>1659469000</v>
      </c>
      <c r="M17" s="164">
        <f t="shared" si="7"/>
        <v>1134027900</v>
      </c>
      <c r="N17" s="164">
        <v>1134027900</v>
      </c>
      <c r="O17" s="164"/>
      <c r="P17" s="164">
        <f t="shared" si="8"/>
        <v>2074413000</v>
      </c>
      <c r="Q17" s="164">
        <f t="shared" si="9"/>
        <v>0</v>
      </c>
      <c r="R17" s="164"/>
      <c r="S17" s="164"/>
      <c r="T17" s="164">
        <f t="shared" si="10"/>
        <v>2074413000</v>
      </c>
      <c r="U17" s="164">
        <v>2074413000</v>
      </c>
      <c r="V17" s="278"/>
      <c r="W17" s="164">
        <f t="shared" si="11"/>
        <v>99.47491564896336</v>
      </c>
      <c r="X17" s="164">
        <f>+G17/D17%</f>
        <v>99.82635215297648</v>
      </c>
      <c r="Y17" s="164">
        <f>+H17/E17%</f>
        <v>97.93775641025641</v>
      </c>
    </row>
    <row r="18" spans="1:25" ht="15.75" customHeight="1">
      <c r="A18" s="276">
        <v>5</v>
      </c>
      <c r="B18" s="277" t="s">
        <v>404</v>
      </c>
      <c r="C18" s="164">
        <f t="shared" si="1"/>
        <v>9988000000</v>
      </c>
      <c r="D18" s="164">
        <f>+'54 (2)'!G47</f>
        <v>6716000000</v>
      </c>
      <c r="E18" s="164">
        <f>3292000000-20000000</f>
        <v>3272000000</v>
      </c>
      <c r="F18" s="164">
        <f t="shared" si="2"/>
        <v>9735330800</v>
      </c>
      <c r="G18" s="164">
        <f t="shared" si="3"/>
        <v>6624979000</v>
      </c>
      <c r="H18" s="164">
        <f t="shared" si="4"/>
        <v>3110351800</v>
      </c>
      <c r="I18" s="164">
        <f t="shared" si="5"/>
        <v>7802739000</v>
      </c>
      <c r="J18" s="164">
        <f t="shared" si="6"/>
        <v>6624979000</v>
      </c>
      <c r="K18" s="164">
        <f>+'54 (2)'!O47-L18</f>
        <v>4913925000</v>
      </c>
      <c r="L18" s="164">
        <v>1711054000</v>
      </c>
      <c r="M18" s="164">
        <f t="shared" si="7"/>
        <v>1177760000</v>
      </c>
      <c r="N18" s="164">
        <v>1177760000</v>
      </c>
      <c r="O18" s="164"/>
      <c r="P18" s="164">
        <f t="shared" si="8"/>
        <v>1932591800</v>
      </c>
      <c r="Q18" s="164">
        <f t="shared" si="9"/>
        <v>0</v>
      </c>
      <c r="R18" s="164"/>
      <c r="S18" s="164"/>
      <c r="T18" s="164">
        <f t="shared" si="10"/>
        <v>1932591800</v>
      </c>
      <c r="U18" s="164">
        <v>1932591800</v>
      </c>
      <c r="V18" s="278"/>
      <c r="W18" s="164">
        <f t="shared" si="11"/>
        <v>97.47027232679216</v>
      </c>
      <c r="X18" s="164">
        <f>+G18/D18%</f>
        <v>98.64471411554497</v>
      </c>
      <c r="Y18" s="164">
        <f>+H18/E18%</f>
        <v>95.05965158924205</v>
      </c>
    </row>
    <row r="19" spans="1:25" ht="31.5" customHeight="1">
      <c r="A19" s="335">
        <v>6</v>
      </c>
      <c r="B19" s="336" t="s">
        <v>405</v>
      </c>
      <c r="C19" s="337">
        <f t="shared" si="1"/>
        <v>2999000000</v>
      </c>
      <c r="D19" s="337">
        <f>+'54 (2)'!G31</f>
        <v>2999000000</v>
      </c>
      <c r="E19" s="337"/>
      <c r="F19" s="337">
        <f t="shared" si="2"/>
        <v>2677050000</v>
      </c>
      <c r="G19" s="337">
        <f t="shared" si="3"/>
        <v>2677050000</v>
      </c>
      <c r="H19" s="337">
        <f t="shared" si="4"/>
        <v>0</v>
      </c>
      <c r="I19" s="337">
        <f t="shared" si="5"/>
        <v>109225000</v>
      </c>
      <c r="J19" s="337">
        <f t="shared" si="6"/>
        <v>109225000</v>
      </c>
      <c r="K19" s="337">
        <v>109225000</v>
      </c>
      <c r="L19" s="337"/>
      <c r="M19" s="337">
        <f t="shared" si="7"/>
        <v>0</v>
      </c>
      <c r="N19" s="337"/>
      <c r="O19" s="337"/>
      <c r="P19" s="337">
        <f t="shared" si="8"/>
        <v>2567825000</v>
      </c>
      <c r="Q19" s="337">
        <f t="shared" si="9"/>
        <v>2567825000</v>
      </c>
      <c r="R19" s="337">
        <f>+'54 (2)'!O31-K19-S19</f>
        <v>182588000</v>
      </c>
      <c r="S19" s="337">
        <v>2385237000</v>
      </c>
      <c r="T19" s="337">
        <f t="shared" si="10"/>
        <v>0</v>
      </c>
      <c r="U19" s="337"/>
      <c r="V19" s="338"/>
      <c r="W19" s="337">
        <f t="shared" si="11"/>
        <v>89.2647549183061</v>
      </c>
      <c r="X19" s="337">
        <f>+G19/D19%</f>
        <v>89.2647549183061</v>
      </c>
      <c r="Y19" s="337"/>
    </row>
    <row r="20" spans="1:25" ht="15.75" customHeight="1" hidden="1">
      <c r="A20" s="279" t="s">
        <v>406</v>
      </c>
      <c r="B20" s="162"/>
      <c r="C20" s="162"/>
      <c r="D20" s="162"/>
      <c r="E20" s="162"/>
      <c r="F20" s="162"/>
      <c r="G20" s="162"/>
      <c r="H20" s="162"/>
      <c r="I20" s="162"/>
      <c r="J20" s="162"/>
      <c r="K20" s="162"/>
      <c r="L20" s="162"/>
      <c r="M20" s="162"/>
      <c r="N20" s="162"/>
      <c r="O20" s="162"/>
      <c r="P20" s="162"/>
      <c r="Q20" s="162"/>
      <c r="R20" s="162"/>
      <c r="S20" s="162"/>
      <c r="T20" s="162"/>
      <c r="U20" s="162"/>
      <c r="V20" s="162"/>
      <c r="W20" s="334"/>
      <c r="X20" s="334"/>
      <c r="Y20" s="334"/>
    </row>
    <row r="21" spans="1:25" ht="15.75" customHeight="1">
      <c r="A21" s="162"/>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row>
    <row r="22" spans="1:25" ht="15.75" customHeight="1">
      <c r="A22" s="162"/>
      <c r="B22" s="162"/>
      <c r="C22" s="162"/>
      <c r="D22" s="162"/>
      <c r="E22" s="162"/>
      <c r="F22" s="162"/>
      <c r="G22" s="162"/>
      <c r="H22" s="162"/>
      <c r="I22" s="162"/>
      <c r="J22" s="162"/>
      <c r="K22" s="162"/>
      <c r="L22" s="162"/>
      <c r="M22" s="168"/>
      <c r="N22" s="162"/>
      <c r="O22" s="162"/>
      <c r="P22" s="162"/>
      <c r="Q22" s="162"/>
      <c r="R22" s="162"/>
      <c r="S22" s="162"/>
      <c r="T22" s="168"/>
      <c r="U22" s="162"/>
      <c r="V22" s="162"/>
      <c r="W22" s="162"/>
      <c r="X22" s="162"/>
      <c r="Y22" s="162"/>
    </row>
    <row r="23" spans="1:25" ht="15.75" customHeight="1">
      <c r="A23" s="162"/>
      <c r="B23" s="162"/>
      <c r="C23" s="162"/>
      <c r="D23" s="162"/>
      <c r="E23" s="162"/>
      <c r="F23" s="162"/>
      <c r="G23" s="162"/>
      <c r="H23" s="162"/>
      <c r="I23" s="162"/>
      <c r="J23" s="162"/>
      <c r="K23" s="162"/>
      <c r="L23" s="162"/>
      <c r="M23" s="162"/>
      <c r="N23" s="162"/>
      <c r="O23" s="162"/>
      <c r="P23" s="168"/>
      <c r="Q23" s="162"/>
      <c r="R23" s="162"/>
      <c r="S23" s="162"/>
      <c r="T23" s="162"/>
      <c r="U23" s="162"/>
      <c r="V23" s="162"/>
      <c r="W23" s="162"/>
      <c r="X23" s="162"/>
      <c r="Y23" s="162"/>
    </row>
    <row r="24" spans="1:25" ht="15.75" customHeight="1">
      <c r="A24" s="162"/>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row>
    <row r="25" spans="1:25" ht="15.75" customHeight="1">
      <c r="A25" s="162"/>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row>
    <row r="26" spans="1:25" ht="15.75" customHeight="1">
      <c r="A26" s="162"/>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row>
    <row r="27" spans="1:25" ht="15.75" customHeight="1">
      <c r="A27" s="162"/>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row>
    <row r="28" spans="1:25" ht="15.75" customHeight="1">
      <c r="A28" s="162"/>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row>
    <row r="29" spans="1:25" ht="15.75" customHeight="1">
      <c r="A29" s="162"/>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row>
    <row r="30" spans="1:25" ht="15.75" customHeight="1">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row>
    <row r="31" spans="1:25" ht="15.75" customHeight="1">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row>
    <row r="32" spans="1:25" ht="15.75" customHeight="1">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row>
    <row r="33" spans="1:25" ht="15.75" customHeight="1">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row>
    <row r="34" spans="1:25" ht="15.75" customHeight="1">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row>
    <row r="35" spans="1:25" ht="15.75" customHeight="1">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row>
    <row r="36" spans="1:25" ht="15.75" customHeight="1">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row>
    <row r="37" spans="1:25" ht="15.75" customHeight="1">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row>
    <row r="38" spans="1:25" ht="15.75" customHeight="1">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row>
    <row r="39" spans="1:25" ht="15.75" customHeight="1">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row>
    <row r="40" spans="1:25" ht="15.75" customHeight="1">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row>
    <row r="41" spans="1:25" ht="15.75" customHeight="1">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row>
    <row r="42" spans="1:25" ht="15.75" customHeight="1">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row>
    <row r="43" spans="1:25" ht="15.75" customHeight="1">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row>
    <row r="44" spans="1:25" ht="15.75" customHeight="1">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row>
    <row r="45" spans="1:25" ht="15.75" customHeight="1">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row>
    <row r="46" spans="1:25" ht="15.75" customHeight="1">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row>
    <row r="47" spans="1:25" ht="15.75" customHeight="1">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row>
    <row r="48" spans="1:25" ht="15.75" customHeight="1">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row>
    <row r="49" spans="1:25" ht="15.75" customHeight="1">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row>
    <row r="50" spans="1:25" ht="15.75" customHeight="1">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row>
    <row r="51" spans="1:25" ht="15.75" customHeight="1">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row>
    <row r="52" spans="1:25" ht="15.75" customHeight="1">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row>
    <row r="53" spans="1:25" ht="15.75" customHeight="1">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row>
    <row r="54" spans="1:25" ht="15.75" customHeight="1">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row>
    <row r="55" spans="1:25" ht="15.75" customHeight="1">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row>
    <row r="56" spans="1:25" ht="15.75" customHeight="1">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row>
    <row r="57" spans="1:25" ht="15.75" customHeight="1">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row>
    <row r="58" spans="1:25" ht="15.75" customHeight="1">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row>
    <row r="59" spans="1:25" ht="15.75" customHeight="1">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row>
    <row r="60" spans="1:25" ht="15.75" customHeight="1">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row>
    <row r="61" spans="1:25" ht="15.75" customHeight="1">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row>
    <row r="62" spans="1:25" ht="15.75" customHeight="1">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row>
    <row r="63" spans="1:25" ht="15.75" customHeight="1">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row>
    <row r="64" spans="1:25" ht="15.75" customHeight="1">
      <c r="A64" s="162"/>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row>
    <row r="65" spans="1:25" ht="15.75" customHeight="1">
      <c r="A65" s="162"/>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row>
    <row r="66" spans="1:25" ht="15.75" customHeight="1">
      <c r="A66" s="16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row>
    <row r="67" spans="1:25" ht="15.75" customHeight="1">
      <c r="A67" s="162"/>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row>
    <row r="68" spans="1:25" ht="15.75" customHeight="1">
      <c r="A68" s="162"/>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row>
    <row r="69" spans="1:25" ht="15.75" customHeight="1">
      <c r="A69" s="162"/>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row>
    <row r="70" spans="1:25" ht="15.75" customHeight="1">
      <c r="A70" s="162"/>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row>
    <row r="71" spans="1:25" ht="15.75" customHeight="1">
      <c r="A71" s="162"/>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row>
    <row r="72" spans="1:25" ht="15.75" customHeight="1">
      <c r="A72" s="162"/>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row>
    <row r="73" spans="1:25" ht="15.75" customHeight="1">
      <c r="A73" s="162"/>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row>
    <row r="74" spans="1:25" ht="15.75" customHeight="1">
      <c r="A74" s="162"/>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row>
    <row r="75" spans="1:25" ht="15.75" customHeight="1">
      <c r="A75" s="162"/>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row>
    <row r="76" spans="1:25" ht="15.75" customHeight="1">
      <c r="A76" s="162"/>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row>
    <row r="77" spans="1:25" ht="15.75" customHeight="1">
      <c r="A77" s="162"/>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row>
    <row r="78" spans="1:25" ht="15.75" customHeight="1">
      <c r="A78" s="162"/>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row>
    <row r="79" spans="1:25" ht="15.75" customHeight="1">
      <c r="A79" s="162"/>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row>
    <row r="80" spans="1:25" ht="15.75" customHeight="1">
      <c r="A80" s="162"/>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row>
    <row r="81" spans="1:25" ht="15.75" customHeight="1">
      <c r="A81" s="162"/>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row>
    <row r="82" spans="1:25" ht="15.75" customHeight="1">
      <c r="A82" s="162"/>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row>
    <row r="83" spans="1:25" ht="15.75" customHeight="1">
      <c r="A83" s="162"/>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row>
    <row r="84" spans="1:25" ht="15.75" customHeight="1">
      <c r="A84" s="162"/>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row>
    <row r="85" spans="1:25" ht="15.75" customHeight="1">
      <c r="A85" s="162"/>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row>
    <row r="86" spans="1:25" ht="15.75" customHeight="1">
      <c r="A86" s="162"/>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row>
    <row r="87" spans="1:25" ht="15.75" customHeight="1">
      <c r="A87" s="162"/>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row>
    <row r="88" spans="1:25" ht="15.75" customHeight="1">
      <c r="A88" s="162"/>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row>
    <row r="89" spans="1:25" ht="15.75" customHeight="1">
      <c r="A89" s="162"/>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row>
    <row r="90" spans="1:25" ht="15.75" customHeight="1">
      <c r="A90" s="162"/>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row>
    <row r="91" spans="1:25" ht="15.75" customHeight="1">
      <c r="A91" s="162"/>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row>
    <row r="92" spans="1:25" ht="15.75" customHeight="1">
      <c r="A92" s="162"/>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row>
    <row r="93" spans="1:25" ht="15.75" customHeight="1">
      <c r="A93" s="162"/>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row>
    <row r="94" spans="1:25" ht="15.75" customHeight="1">
      <c r="A94" s="162"/>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row>
    <row r="95" spans="1:25" ht="15.75" customHeight="1">
      <c r="A95" s="162"/>
      <c r="B95" s="162"/>
      <c r="C95" s="162"/>
      <c r="D95" s="162"/>
      <c r="E95" s="162"/>
      <c r="F95" s="162"/>
      <c r="G95" s="162"/>
      <c r="H95" s="162"/>
      <c r="I95" s="162"/>
      <c r="J95" s="162"/>
      <c r="K95" s="162"/>
      <c r="L95" s="162"/>
      <c r="M95" s="162"/>
      <c r="N95" s="162"/>
      <c r="O95" s="162"/>
      <c r="P95" s="162"/>
      <c r="Q95" s="162"/>
      <c r="R95" s="162"/>
      <c r="S95" s="162"/>
      <c r="T95" s="162"/>
      <c r="U95" s="162"/>
      <c r="V95" s="162"/>
      <c r="W95" s="162"/>
      <c r="X95" s="162"/>
      <c r="Y95" s="162"/>
    </row>
    <row r="96" spans="1:25" ht="15.75" customHeight="1">
      <c r="A96" s="162"/>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row>
    <row r="97" spans="1:25" ht="15.75" customHeight="1">
      <c r="A97" s="162"/>
      <c r="B97" s="162"/>
      <c r="C97" s="162"/>
      <c r="D97" s="162"/>
      <c r="E97" s="162"/>
      <c r="F97" s="162"/>
      <c r="G97" s="162"/>
      <c r="H97" s="162"/>
      <c r="I97" s="162"/>
      <c r="J97" s="162"/>
      <c r="K97" s="162"/>
      <c r="L97" s="162"/>
      <c r="M97" s="162"/>
      <c r="N97" s="162"/>
      <c r="O97" s="162"/>
      <c r="P97" s="162"/>
      <c r="Q97" s="162"/>
      <c r="R97" s="162"/>
      <c r="S97" s="162"/>
      <c r="T97" s="162"/>
      <c r="U97" s="162"/>
      <c r="V97" s="162"/>
      <c r="W97" s="162"/>
      <c r="X97" s="162"/>
      <c r="Y97" s="162"/>
    </row>
    <row r="98" spans="1:25" ht="15.75" customHeight="1">
      <c r="A98" s="162"/>
      <c r="B98" s="162"/>
      <c r="C98" s="162"/>
      <c r="D98" s="162"/>
      <c r="E98" s="162"/>
      <c r="F98" s="162"/>
      <c r="G98" s="162"/>
      <c r="H98" s="162"/>
      <c r="I98" s="162"/>
      <c r="J98" s="162"/>
      <c r="K98" s="162"/>
      <c r="L98" s="162"/>
      <c r="M98" s="162"/>
      <c r="N98" s="162"/>
      <c r="O98" s="162"/>
      <c r="P98" s="162"/>
      <c r="Q98" s="162"/>
      <c r="R98" s="162"/>
      <c r="S98" s="162"/>
      <c r="T98" s="162"/>
      <c r="U98" s="162"/>
      <c r="V98" s="162"/>
      <c r="W98" s="162"/>
      <c r="X98" s="162"/>
      <c r="Y98" s="162"/>
    </row>
    <row r="99" spans="1:25" ht="15.75" customHeight="1">
      <c r="A99" s="162"/>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row>
    <row r="100" spans="1:25" ht="15.75" customHeight="1">
      <c r="A100" s="162"/>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row>
  </sheetData>
  <sheetProtection/>
  <mergeCells count="31">
    <mergeCell ref="H11:H12"/>
    <mergeCell ref="B9:B12"/>
    <mergeCell ref="D11:D12"/>
    <mergeCell ref="A2:Y2"/>
    <mergeCell ref="A3:Y3"/>
    <mergeCell ref="X11:X12"/>
    <mergeCell ref="I11:I12"/>
    <mergeCell ref="P11:P12"/>
    <mergeCell ref="C9:E9"/>
    <mergeCell ref="E11:E12"/>
    <mergeCell ref="G11:G12"/>
    <mergeCell ref="P10:V10"/>
    <mergeCell ref="F9:V9"/>
    <mergeCell ref="A4:Y4"/>
    <mergeCell ref="M11:O11"/>
    <mergeCell ref="J11:L11"/>
    <mergeCell ref="G10:H10"/>
    <mergeCell ref="I10:O10"/>
    <mergeCell ref="F10:F12"/>
    <mergeCell ref="A7:V7"/>
    <mergeCell ref="A9:A12"/>
    <mergeCell ref="A5:Y5"/>
    <mergeCell ref="D10:E10"/>
    <mergeCell ref="A1:V1"/>
    <mergeCell ref="T11:V11"/>
    <mergeCell ref="C10:C12"/>
    <mergeCell ref="W10:W12"/>
    <mergeCell ref="W9:Y9"/>
    <mergeCell ref="X10:Y10"/>
    <mergeCell ref="Y11:Y12"/>
    <mergeCell ref="Q11:S11"/>
  </mergeCells>
  <printOptions/>
  <pageMargins left="0.26" right="0.2" top="0.94" bottom="0.75" header="0" footer="0"/>
  <pageSetup horizontalDpi="600" verticalDpi="600" orientation="landscape" paperSize="9" scale="39" r:id="rId1"/>
</worksheet>
</file>

<file path=xl/worksheets/sheet14.xml><?xml version="1.0" encoding="utf-8"?>
<worksheet xmlns="http://schemas.openxmlformats.org/spreadsheetml/2006/main" xmlns:r="http://schemas.openxmlformats.org/officeDocument/2006/relationships">
  <sheetPr>
    <tabColor rgb="FFFF0000"/>
  </sheetPr>
  <dimension ref="A1:R100"/>
  <sheetViews>
    <sheetView tabSelected="1" zoomScalePageLayoutView="0" workbookViewId="0" topLeftCell="A1">
      <selection activeCell="I14" sqref="I14"/>
    </sheetView>
  </sheetViews>
  <sheetFormatPr defaultColWidth="14.421875" defaultRowHeight="15" customHeight="1"/>
  <cols>
    <col min="1" max="1" width="3.57421875" style="0" customWidth="1"/>
    <col min="2" max="2" width="22.7109375" style="0" customWidth="1"/>
    <col min="3" max="7" width="11.00390625" style="0" customWidth="1"/>
    <col min="8" max="8" width="15.28125" style="0" customWidth="1"/>
    <col min="9" max="9" width="11.00390625" style="0" customWidth="1"/>
    <col min="10" max="10" width="12.28125" style="0" customWidth="1"/>
    <col min="11" max="11" width="15.421875" style="0" customWidth="1"/>
    <col min="12" max="12" width="14.57421875" style="0" customWidth="1"/>
    <col min="13" max="18" width="9.140625" style="0" hidden="1" customWidth="1"/>
    <col min="19" max="19" width="0" style="0" hidden="1" customWidth="1"/>
  </cols>
  <sheetData>
    <row r="1" spans="1:18" ht="21" customHeight="1">
      <c r="A1" s="280"/>
      <c r="B1" s="280"/>
      <c r="C1" s="281"/>
      <c r="D1" s="281"/>
      <c r="E1" s="281"/>
      <c r="F1" s="281"/>
      <c r="G1" s="281"/>
      <c r="H1" s="281"/>
      <c r="I1" s="281"/>
      <c r="J1" s="281"/>
      <c r="K1" s="281"/>
      <c r="L1" s="282" t="s">
        <v>407</v>
      </c>
      <c r="M1" s="283"/>
      <c r="N1" s="280"/>
      <c r="O1" s="280"/>
      <c r="P1" s="280"/>
      <c r="Q1" s="280"/>
      <c r="R1" s="280"/>
    </row>
    <row r="2" spans="1:18" ht="21" customHeight="1">
      <c r="A2" s="481" t="s">
        <v>408</v>
      </c>
      <c r="B2" s="358"/>
      <c r="C2" s="358"/>
      <c r="D2" s="358"/>
      <c r="E2" s="358"/>
      <c r="F2" s="358"/>
      <c r="G2" s="358"/>
      <c r="H2" s="358"/>
      <c r="I2" s="358"/>
      <c r="J2" s="358"/>
      <c r="K2" s="358"/>
      <c r="L2" s="358"/>
      <c r="M2" s="285"/>
      <c r="N2" s="285"/>
      <c r="O2" s="285"/>
      <c r="P2" s="285"/>
      <c r="Q2" s="285"/>
      <c r="R2" s="285"/>
    </row>
    <row r="3" spans="1:18" ht="21" customHeight="1">
      <c r="A3" s="481" t="s">
        <v>409</v>
      </c>
      <c r="B3" s="358"/>
      <c r="C3" s="358"/>
      <c r="D3" s="358"/>
      <c r="E3" s="358"/>
      <c r="F3" s="358"/>
      <c r="G3" s="358"/>
      <c r="H3" s="358"/>
      <c r="I3" s="358"/>
      <c r="J3" s="358"/>
      <c r="K3" s="358"/>
      <c r="L3" s="358"/>
      <c r="M3" s="285"/>
      <c r="N3" s="285"/>
      <c r="O3" s="285"/>
      <c r="P3" s="285"/>
      <c r="Q3" s="285"/>
      <c r="R3" s="285"/>
    </row>
    <row r="4" spans="1:18" ht="18" customHeight="1">
      <c r="A4" s="482" t="str">
        <f>+'61'!A3:Y3</f>
        <v>(Kèm theo Nghị quyết số     /NQ-HĐND  ngày    tháng 7 năm 2021 của Hội đồng nhân dân  huyện Ia H'Drai)</v>
      </c>
      <c r="B4" s="365"/>
      <c r="C4" s="365"/>
      <c r="D4" s="365"/>
      <c r="E4" s="365"/>
      <c r="F4" s="365"/>
      <c r="G4" s="365"/>
      <c r="H4" s="365"/>
      <c r="I4" s="365"/>
      <c r="J4" s="365"/>
      <c r="K4" s="365"/>
      <c r="L4" s="365"/>
      <c r="M4" s="285"/>
      <c r="N4" s="285"/>
      <c r="O4" s="285"/>
      <c r="P4" s="285"/>
      <c r="Q4" s="285"/>
      <c r="R4" s="285"/>
    </row>
    <row r="5" spans="1:18" ht="25.5" customHeight="1" hidden="1">
      <c r="A5" s="286"/>
      <c r="B5" s="286"/>
      <c r="C5" s="287"/>
      <c r="D5" s="287"/>
      <c r="E5" s="287"/>
      <c r="F5" s="287"/>
      <c r="G5" s="287"/>
      <c r="H5" s="287"/>
      <c r="I5" s="288"/>
      <c r="J5" s="288"/>
      <c r="K5" s="288"/>
      <c r="L5" s="288"/>
      <c r="M5" s="285"/>
      <c r="N5" s="285"/>
      <c r="O5" s="285"/>
      <c r="P5" s="285"/>
      <c r="Q5" s="285"/>
      <c r="R5" s="285"/>
    </row>
    <row r="6" spans="1:18" ht="8.25" customHeight="1" hidden="1">
      <c r="A6" s="286"/>
      <c r="B6" s="286"/>
      <c r="C6" s="289"/>
      <c r="D6" s="287"/>
      <c r="E6" s="288"/>
      <c r="F6" s="288"/>
      <c r="G6" s="289"/>
      <c r="H6" s="289"/>
      <c r="I6" s="288"/>
      <c r="J6" s="288"/>
      <c r="K6" s="288"/>
      <c r="L6" s="289"/>
      <c r="M6" s="285"/>
      <c r="N6" s="285"/>
      <c r="O6" s="285"/>
      <c r="P6" s="285"/>
      <c r="Q6" s="285"/>
      <c r="R6" s="285"/>
    </row>
    <row r="7" spans="1:18" ht="19.5" customHeight="1">
      <c r="A7" s="153"/>
      <c r="B7" s="153"/>
      <c r="C7" s="339"/>
      <c r="D7" s="339"/>
      <c r="E7" s="339"/>
      <c r="F7" s="339"/>
      <c r="G7" s="339"/>
      <c r="H7" s="339"/>
      <c r="I7" s="339"/>
      <c r="J7" s="339"/>
      <c r="K7" s="339"/>
      <c r="L7" s="340" t="s">
        <v>410</v>
      </c>
      <c r="M7" s="290"/>
      <c r="N7" s="290"/>
      <c r="O7" s="290"/>
      <c r="P7" s="280"/>
      <c r="Q7" s="280"/>
      <c r="R7" s="280"/>
    </row>
    <row r="8" spans="1:18" ht="27" customHeight="1">
      <c r="A8" s="484" t="s">
        <v>5</v>
      </c>
      <c r="B8" s="487" t="s">
        <v>411</v>
      </c>
      <c r="C8" s="483" t="s">
        <v>429</v>
      </c>
      <c r="D8" s="471" t="s">
        <v>412</v>
      </c>
      <c r="E8" s="472"/>
      <c r="F8" s="472"/>
      <c r="G8" s="473"/>
      <c r="H8" s="471" t="s">
        <v>413</v>
      </c>
      <c r="I8" s="472"/>
      <c r="J8" s="472"/>
      <c r="K8" s="473"/>
      <c r="L8" s="467" t="s">
        <v>414</v>
      </c>
      <c r="M8" s="284"/>
      <c r="N8" s="284"/>
      <c r="O8" s="474" t="s">
        <v>415</v>
      </c>
      <c r="P8" s="475"/>
      <c r="Q8" s="475"/>
      <c r="R8" s="476"/>
    </row>
    <row r="9" spans="1:18" ht="56.25" customHeight="1">
      <c r="A9" s="485"/>
      <c r="B9" s="478"/>
      <c r="C9" s="478"/>
      <c r="D9" s="488" t="s">
        <v>416</v>
      </c>
      <c r="E9" s="489"/>
      <c r="F9" s="477" t="s">
        <v>417</v>
      </c>
      <c r="G9" s="477" t="s">
        <v>418</v>
      </c>
      <c r="H9" s="488" t="s">
        <v>416</v>
      </c>
      <c r="I9" s="489"/>
      <c r="J9" s="477" t="s">
        <v>417</v>
      </c>
      <c r="K9" s="477" t="s">
        <v>418</v>
      </c>
      <c r="L9" s="468"/>
      <c r="M9" s="284"/>
      <c r="N9" s="284"/>
      <c r="O9" s="284"/>
      <c r="P9" s="284"/>
      <c r="Q9" s="284"/>
      <c r="R9" s="284"/>
    </row>
    <row r="10" spans="1:18" ht="47.25" customHeight="1">
      <c r="A10" s="485"/>
      <c r="B10" s="478"/>
      <c r="C10" s="478"/>
      <c r="D10" s="477" t="s">
        <v>260</v>
      </c>
      <c r="E10" s="477" t="s">
        <v>430</v>
      </c>
      <c r="F10" s="478"/>
      <c r="G10" s="478"/>
      <c r="H10" s="477" t="s">
        <v>260</v>
      </c>
      <c r="I10" s="477" t="s">
        <v>430</v>
      </c>
      <c r="J10" s="478"/>
      <c r="K10" s="478"/>
      <c r="L10" s="468"/>
      <c r="M10" s="284"/>
      <c r="N10" s="284"/>
      <c r="O10" s="284"/>
      <c r="P10" s="284"/>
      <c r="Q10" s="284"/>
      <c r="R10" s="284"/>
    </row>
    <row r="11" spans="1:18" ht="47.25" customHeight="1">
      <c r="A11" s="486"/>
      <c r="B11" s="479"/>
      <c r="C11" s="479"/>
      <c r="D11" s="479"/>
      <c r="E11" s="479"/>
      <c r="F11" s="479"/>
      <c r="G11" s="479"/>
      <c r="H11" s="479"/>
      <c r="I11" s="479"/>
      <c r="J11" s="479"/>
      <c r="K11" s="479"/>
      <c r="L11" s="469"/>
      <c r="M11" s="286"/>
      <c r="N11" s="286"/>
      <c r="O11" s="286"/>
      <c r="P11" s="286"/>
      <c r="Q11" s="286"/>
      <c r="R11" s="286"/>
    </row>
    <row r="12" spans="1:18" ht="15.75" customHeight="1">
      <c r="A12" s="341" t="s">
        <v>10</v>
      </c>
      <c r="B12" s="342" t="s">
        <v>46</v>
      </c>
      <c r="C12" s="343">
        <v>1</v>
      </c>
      <c r="D12" s="343">
        <f>C12+1</f>
        <v>2</v>
      </c>
      <c r="E12" s="343">
        <f>D12+1</f>
        <v>3</v>
      </c>
      <c r="F12" s="343">
        <f>E12+1</f>
        <v>4</v>
      </c>
      <c r="G12" s="343" t="s">
        <v>419</v>
      </c>
      <c r="H12" s="343">
        <v>6</v>
      </c>
      <c r="I12" s="343">
        <f>H12+1</f>
        <v>7</v>
      </c>
      <c r="J12" s="343">
        <f>I12+1</f>
        <v>8</v>
      </c>
      <c r="K12" s="343" t="s">
        <v>420</v>
      </c>
      <c r="L12" s="344" t="s">
        <v>421</v>
      </c>
      <c r="M12" s="284"/>
      <c r="N12" s="284"/>
      <c r="O12" s="284"/>
      <c r="P12" s="284"/>
      <c r="Q12" s="284"/>
      <c r="R12" s="284"/>
    </row>
    <row r="13" spans="1:18" ht="45" customHeight="1">
      <c r="A13" s="345">
        <v>1</v>
      </c>
      <c r="B13" s="346" t="s">
        <v>422</v>
      </c>
      <c r="C13" s="347">
        <v>351.28</v>
      </c>
      <c r="D13" s="348">
        <f>459-1.28</f>
        <v>457.72</v>
      </c>
      <c r="E13" s="347"/>
      <c r="F13" s="347">
        <f>+D13</f>
        <v>457.72</v>
      </c>
      <c r="G13" s="347">
        <f>D13-F13</f>
        <v>0</v>
      </c>
      <c r="H13" s="348">
        <f>459-1.28</f>
        <v>457.72</v>
      </c>
      <c r="I13" s="347"/>
      <c r="J13" s="348">
        <f>(34950000+10000000+250000000+340000000)/1000000</f>
        <v>634.95</v>
      </c>
      <c r="K13" s="347">
        <f>H13-J13</f>
        <v>-177.23000000000002</v>
      </c>
      <c r="L13" s="347">
        <f aca="true" t="shared" si="0" ref="L13:L30">C13+H13-J13</f>
        <v>174.04999999999995</v>
      </c>
      <c r="M13" s="283"/>
      <c r="N13" s="283"/>
      <c r="O13" s="283"/>
      <c r="P13" s="283"/>
      <c r="Q13" s="283"/>
      <c r="R13" s="283"/>
    </row>
    <row r="14" spans="1:18" ht="45" customHeight="1">
      <c r="A14" s="345">
        <v>2</v>
      </c>
      <c r="B14" s="346" t="s">
        <v>423</v>
      </c>
      <c r="C14" s="347"/>
      <c r="D14" s="348">
        <v>38.81</v>
      </c>
      <c r="E14" s="347"/>
      <c r="F14" s="347">
        <v>38.81</v>
      </c>
      <c r="G14" s="347"/>
      <c r="H14" s="347">
        <v>38.81</v>
      </c>
      <c r="I14" s="347"/>
      <c r="J14" s="347">
        <v>5.4</v>
      </c>
      <c r="K14" s="347"/>
      <c r="L14" s="347">
        <f t="shared" si="0"/>
        <v>33.410000000000004</v>
      </c>
      <c r="M14" s="283"/>
      <c r="N14" s="283"/>
      <c r="O14" s="283"/>
      <c r="P14" s="283"/>
      <c r="Q14" s="283"/>
      <c r="R14" s="283"/>
    </row>
    <row r="15" spans="1:18" ht="45" customHeight="1">
      <c r="A15" s="345">
        <v>3</v>
      </c>
      <c r="B15" s="346" t="s">
        <v>424</v>
      </c>
      <c r="C15" s="347">
        <f>973213/1000000</f>
        <v>0.973213</v>
      </c>
      <c r="D15" s="348">
        <f>(607285406-2359767)/1000000</f>
        <v>604.925639</v>
      </c>
      <c r="E15" s="347"/>
      <c r="F15" s="347">
        <f>(464785406-2359767)/1000000</f>
        <v>462.425639</v>
      </c>
      <c r="G15" s="347">
        <f aca="true" t="shared" si="1" ref="G15:G30">D15-F15</f>
        <v>142.50000000000006</v>
      </c>
      <c r="H15" s="347">
        <f>(607285406-2359767)/1000000</f>
        <v>604.925639</v>
      </c>
      <c r="I15" s="347"/>
      <c r="J15" s="347">
        <f>(464785406-2359767)/1000000</f>
        <v>462.425639</v>
      </c>
      <c r="K15" s="347"/>
      <c r="L15" s="347">
        <f t="shared" si="0"/>
        <v>143.47321300000004</v>
      </c>
      <c r="M15" s="283"/>
      <c r="N15" s="283"/>
      <c r="O15" s="283"/>
      <c r="P15" s="283"/>
      <c r="Q15" s="283"/>
      <c r="R15" s="283"/>
    </row>
    <row r="16" spans="1:18" ht="45" customHeight="1" hidden="1">
      <c r="A16" s="345">
        <v>3</v>
      </c>
      <c r="B16" s="349" t="s">
        <v>425</v>
      </c>
      <c r="C16" s="350"/>
      <c r="D16" s="350"/>
      <c r="E16" s="350"/>
      <c r="F16" s="350"/>
      <c r="G16" s="350">
        <f t="shared" si="1"/>
        <v>0</v>
      </c>
      <c r="H16" s="350"/>
      <c r="I16" s="350"/>
      <c r="J16" s="350"/>
      <c r="K16" s="347"/>
      <c r="L16" s="347">
        <f t="shared" si="0"/>
        <v>0</v>
      </c>
      <c r="M16" s="283"/>
      <c r="N16" s="283"/>
      <c r="O16" s="283"/>
      <c r="P16" s="283"/>
      <c r="Q16" s="283"/>
      <c r="R16" s="283"/>
    </row>
    <row r="17" spans="1:18" ht="45" customHeight="1" hidden="1">
      <c r="A17" s="351">
        <v>4</v>
      </c>
      <c r="B17" s="349" t="s">
        <v>426</v>
      </c>
      <c r="C17" s="350"/>
      <c r="D17" s="350"/>
      <c r="E17" s="350"/>
      <c r="F17" s="350"/>
      <c r="G17" s="350">
        <f t="shared" si="1"/>
        <v>0</v>
      </c>
      <c r="H17" s="350"/>
      <c r="I17" s="350"/>
      <c r="J17" s="350"/>
      <c r="K17" s="347"/>
      <c r="L17" s="347">
        <f t="shared" si="0"/>
        <v>0</v>
      </c>
      <c r="M17" s="283"/>
      <c r="N17" s="283"/>
      <c r="O17" s="283"/>
      <c r="P17" s="283"/>
      <c r="Q17" s="283"/>
      <c r="R17" s="283"/>
    </row>
    <row r="18" spans="1:18" ht="45" customHeight="1" hidden="1">
      <c r="A18" s="345">
        <v>5</v>
      </c>
      <c r="B18" s="349"/>
      <c r="C18" s="350"/>
      <c r="D18" s="350"/>
      <c r="E18" s="350"/>
      <c r="F18" s="350"/>
      <c r="G18" s="350">
        <f t="shared" si="1"/>
        <v>0</v>
      </c>
      <c r="H18" s="350"/>
      <c r="I18" s="350"/>
      <c r="J18" s="350"/>
      <c r="K18" s="347"/>
      <c r="L18" s="347">
        <f t="shared" si="0"/>
        <v>0</v>
      </c>
      <c r="M18" s="283"/>
      <c r="N18" s="283"/>
      <c r="O18" s="283"/>
      <c r="P18" s="283"/>
      <c r="Q18" s="283"/>
      <c r="R18" s="283"/>
    </row>
    <row r="19" spans="1:18" ht="45" customHeight="1" hidden="1">
      <c r="A19" s="351">
        <v>6</v>
      </c>
      <c r="B19" s="349"/>
      <c r="C19" s="350"/>
      <c r="D19" s="350"/>
      <c r="E19" s="350"/>
      <c r="F19" s="350"/>
      <c r="G19" s="350">
        <f t="shared" si="1"/>
        <v>0</v>
      </c>
      <c r="H19" s="350"/>
      <c r="I19" s="350"/>
      <c r="J19" s="350"/>
      <c r="K19" s="347"/>
      <c r="L19" s="347">
        <f t="shared" si="0"/>
        <v>0</v>
      </c>
      <c r="M19" s="283"/>
      <c r="N19" s="283"/>
      <c r="O19" s="283"/>
      <c r="P19" s="283"/>
      <c r="Q19" s="283"/>
      <c r="R19" s="283"/>
    </row>
    <row r="20" spans="1:18" ht="45" customHeight="1" hidden="1">
      <c r="A20" s="345">
        <v>7</v>
      </c>
      <c r="B20" s="349"/>
      <c r="C20" s="350"/>
      <c r="D20" s="350"/>
      <c r="E20" s="350"/>
      <c r="F20" s="350"/>
      <c r="G20" s="350">
        <f t="shared" si="1"/>
        <v>0</v>
      </c>
      <c r="H20" s="350"/>
      <c r="I20" s="350"/>
      <c r="J20" s="350"/>
      <c r="K20" s="347"/>
      <c r="L20" s="347">
        <f t="shared" si="0"/>
        <v>0</v>
      </c>
      <c r="M20" s="283"/>
      <c r="N20" s="283"/>
      <c r="O20" s="283"/>
      <c r="P20" s="283"/>
      <c r="Q20" s="283"/>
      <c r="R20" s="283"/>
    </row>
    <row r="21" spans="1:18" ht="45" customHeight="1" hidden="1">
      <c r="A21" s="351">
        <v>8</v>
      </c>
      <c r="B21" s="349"/>
      <c r="C21" s="350"/>
      <c r="D21" s="350"/>
      <c r="E21" s="350"/>
      <c r="F21" s="350"/>
      <c r="G21" s="350">
        <f t="shared" si="1"/>
        <v>0</v>
      </c>
      <c r="H21" s="350"/>
      <c r="I21" s="350"/>
      <c r="J21" s="350"/>
      <c r="K21" s="347"/>
      <c r="L21" s="347">
        <f t="shared" si="0"/>
        <v>0</v>
      </c>
      <c r="M21" s="283"/>
      <c r="N21" s="283"/>
      <c r="O21" s="283"/>
      <c r="P21" s="283"/>
      <c r="Q21" s="283"/>
      <c r="R21" s="283"/>
    </row>
    <row r="22" spans="1:18" ht="45" customHeight="1" hidden="1">
      <c r="A22" s="345">
        <v>9</v>
      </c>
      <c r="B22" s="349"/>
      <c r="C22" s="350"/>
      <c r="D22" s="350"/>
      <c r="E22" s="350"/>
      <c r="F22" s="350"/>
      <c r="G22" s="350">
        <f t="shared" si="1"/>
        <v>0</v>
      </c>
      <c r="H22" s="350"/>
      <c r="I22" s="350"/>
      <c r="J22" s="350"/>
      <c r="K22" s="347"/>
      <c r="L22" s="347">
        <f t="shared" si="0"/>
        <v>0</v>
      </c>
      <c r="M22" s="283"/>
      <c r="N22" s="283"/>
      <c r="O22" s="283"/>
      <c r="P22" s="283"/>
      <c r="Q22" s="283"/>
      <c r="R22" s="283"/>
    </row>
    <row r="23" spans="1:18" ht="45" customHeight="1" hidden="1">
      <c r="A23" s="351">
        <v>10</v>
      </c>
      <c r="B23" s="349"/>
      <c r="C23" s="350"/>
      <c r="D23" s="350"/>
      <c r="E23" s="350"/>
      <c r="F23" s="350"/>
      <c r="G23" s="350">
        <f t="shared" si="1"/>
        <v>0</v>
      </c>
      <c r="H23" s="350"/>
      <c r="I23" s="350"/>
      <c r="J23" s="350"/>
      <c r="K23" s="347"/>
      <c r="L23" s="347">
        <f t="shared" si="0"/>
        <v>0</v>
      </c>
      <c r="M23" s="283"/>
      <c r="N23" s="283"/>
      <c r="O23" s="283"/>
      <c r="P23" s="283"/>
      <c r="Q23" s="283"/>
      <c r="R23" s="283"/>
    </row>
    <row r="24" spans="1:18" ht="45" customHeight="1" hidden="1">
      <c r="A24" s="345">
        <v>11</v>
      </c>
      <c r="B24" s="349"/>
      <c r="C24" s="350"/>
      <c r="D24" s="350"/>
      <c r="E24" s="350"/>
      <c r="F24" s="350"/>
      <c r="G24" s="350">
        <f t="shared" si="1"/>
        <v>0</v>
      </c>
      <c r="H24" s="350"/>
      <c r="I24" s="350"/>
      <c r="J24" s="350"/>
      <c r="K24" s="347"/>
      <c r="L24" s="347">
        <f t="shared" si="0"/>
        <v>0</v>
      </c>
      <c r="M24" s="283"/>
      <c r="N24" s="283"/>
      <c r="O24" s="283"/>
      <c r="P24" s="283"/>
      <c r="Q24" s="283"/>
      <c r="R24" s="283"/>
    </row>
    <row r="25" spans="1:18" ht="45" customHeight="1" hidden="1">
      <c r="A25" s="351">
        <v>12</v>
      </c>
      <c r="B25" s="349"/>
      <c r="C25" s="350"/>
      <c r="D25" s="350"/>
      <c r="E25" s="350"/>
      <c r="F25" s="350"/>
      <c r="G25" s="350">
        <f t="shared" si="1"/>
        <v>0</v>
      </c>
      <c r="H25" s="350"/>
      <c r="I25" s="350"/>
      <c r="J25" s="350"/>
      <c r="K25" s="347"/>
      <c r="L25" s="347">
        <f t="shared" si="0"/>
        <v>0</v>
      </c>
      <c r="M25" s="283"/>
      <c r="N25" s="283"/>
      <c r="O25" s="283"/>
      <c r="P25" s="283"/>
      <c r="Q25" s="283"/>
      <c r="R25" s="283"/>
    </row>
    <row r="26" spans="1:18" ht="45" customHeight="1" hidden="1">
      <c r="A26" s="345">
        <v>13</v>
      </c>
      <c r="B26" s="349"/>
      <c r="C26" s="350"/>
      <c r="D26" s="350"/>
      <c r="E26" s="350"/>
      <c r="F26" s="350"/>
      <c r="G26" s="350">
        <f t="shared" si="1"/>
        <v>0</v>
      </c>
      <c r="H26" s="350"/>
      <c r="I26" s="350"/>
      <c r="J26" s="350"/>
      <c r="K26" s="347"/>
      <c r="L26" s="347">
        <f t="shared" si="0"/>
        <v>0</v>
      </c>
      <c r="M26" s="283"/>
      <c r="N26" s="283"/>
      <c r="O26" s="283"/>
      <c r="P26" s="283"/>
      <c r="Q26" s="283"/>
      <c r="R26" s="283"/>
    </row>
    <row r="27" spans="1:18" ht="45" customHeight="1" hidden="1">
      <c r="A27" s="351">
        <v>14</v>
      </c>
      <c r="B27" s="349"/>
      <c r="C27" s="350"/>
      <c r="D27" s="350"/>
      <c r="E27" s="350"/>
      <c r="F27" s="350"/>
      <c r="G27" s="350">
        <f t="shared" si="1"/>
        <v>0</v>
      </c>
      <c r="H27" s="350"/>
      <c r="I27" s="350"/>
      <c r="J27" s="350"/>
      <c r="K27" s="347"/>
      <c r="L27" s="347">
        <f t="shared" si="0"/>
        <v>0</v>
      </c>
      <c r="M27" s="283"/>
      <c r="N27" s="283"/>
      <c r="O27" s="283"/>
      <c r="P27" s="283"/>
      <c r="Q27" s="283"/>
      <c r="R27" s="283"/>
    </row>
    <row r="28" spans="1:18" ht="45" customHeight="1" hidden="1">
      <c r="A28" s="345">
        <v>15</v>
      </c>
      <c r="B28" s="349"/>
      <c r="C28" s="350"/>
      <c r="D28" s="350"/>
      <c r="E28" s="350"/>
      <c r="F28" s="350"/>
      <c r="G28" s="350">
        <f t="shared" si="1"/>
        <v>0</v>
      </c>
      <c r="H28" s="350"/>
      <c r="I28" s="350"/>
      <c r="J28" s="350"/>
      <c r="K28" s="347"/>
      <c r="L28" s="347">
        <f t="shared" si="0"/>
        <v>0</v>
      </c>
      <c r="M28" s="283"/>
      <c r="N28" s="283"/>
      <c r="O28" s="283"/>
      <c r="P28" s="283"/>
      <c r="Q28" s="283"/>
      <c r="R28" s="283"/>
    </row>
    <row r="29" spans="1:18" ht="18.75" customHeight="1" hidden="1">
      <c r="A29" s="351">
        <v>16</v>
      </c>
      <c r="B29" s="352"/>
      <c r="C29" s="353"/>
      <c r="D29" s="353"/>
      <c r="E29" s="353"/>
      <c r="F29" s="353"/>
      <c r="G29" s="350">
        <f t="shared" si="1"/>
        <v>0</v>
      </c>
      <c r="H29" s="353"/>
      <c r="I29" s="353"/>
      <c r="J29" s="353"/>
      <c r="K29" s="347"/>
      <c r="L29" s="347">
        <f t="shared" si="0"/>
        <v>0</v>
      </c>
      <c r="M29" s="280"/>
      <c r="N29" s="280"/>
      <c r="O29" s="280"/>
      <c r="P29" s="280"/>
      <c r="Q29" s="280"/>
      <c r="R29" s="280"/>
    </row>
    <row r="30" spans="1:18" ht="18.75" customHeight="1">
      <c r="A30" s="354">
        <v>4</v>
      </c>
      <c r="B30" s="355" t="s">
        <v>427</v>
      </c>
      <c r="C30" s="354"/>
      <c r="D30" s="354">
        <v>30.36</v>
      </c>
      <c r="E30" s="354"/>
      <c r="F30" s="354">
        <v>30.36</v>
      </c>
      <c r="G30" s="356">
        <f t="shared" si="1"/>
        <v>0</v>
      </c>
      <c r="H30" s="354">
        <v>30.36</v>
      </c>
      <c r="I30" s="354"/>
      <c r="J30" s="354">
        <v>10</v>
      </c>
      <c r="K30" s="354"/>
      <c r="L30" s="356">
        <f t="shared" si="0"/>
        <v>20.36</v>
      </c>
      <c r="M30" s="291"/>
      <c r="N30" s="291"/>
      <c r="O30" s="291"/>
      <c r="P30" s="291"/>
      <c r="Q30" s="291"/>
      <c r="R30" s="291"/>
    </row>
    <row r="31" spans="1:18" ht="18.75" customHeight="1">
      <c r="A31" s="280"/>
      <c r="B31" s="280"/>
      <c r="C31" s="281"/>
      <c r="D31" s="281"/>
      <c r="E31" s="281"/>
      <c r="F31" s="281"/>
      <c r="G31" s="281"/>
      <c r="H31" s="281"/>
      <c r="I31" s="470"/>
      <c r="J31" s="358"/>
      <c r="K31" s="358"/>
      <c r="L31" s="358"/>
      <c r="M31" s="280"/>
      <c r="N31" s="280"/>
      <c r="O31" s="280"/>
      <c r="P31" s="280"/>
      <c r="Q31" s="280"/>
      <c r="R31" s="280"/>
    </row>
    <row r="32" spans="1:18" ht="18.75" customHeight="1">
      <c r="A32" s="280"/>
      <c r="B32" s="280"/>
      <c r="C32" s="281"/>
      <c r="D32" s="281"/>
      <c r="E32" s="281"/>
      <c r="F32" s="281"/>
      <c r="G32" s="281"/>
      <c r="H32" s="281"/>
      <c r="I32" s="480"/>
      <c r="J32" s="358"/>
      <c r="K32" s="358"/>
      <c r="L32" s="358"/>
      <c r="M32" s="280"/>
      <c r="N32" s="280"/>
      <c r="O32" s="280"/>
      <c r="P32" s="280"/>
      <c r="Q32" s="280"/>
      <c r="R32" s="280"/>
    </row>
    <row r="33" spans="1:18" ht="18.75" customHeight="1">
      <c r="A33" s="280"/>
      <c r="B33" s="280"/>
      <c r="C33" s="281"/>
      <c r="D33" s="281"/>
      <c r="E33" s="281"/>
      <c r="F33" s="281"/>
      <c r="G33" s="281"/>
      <c r="H33" s="281"/>
      <c r="I33" s="292"/>
      <c r="J33" s="293"/>
      <c r="K33" s="281"/>
      <c r="L33" s="281"/>
      <c r="M33" s="280"/>
      <c r="N33" s="280"/>
      <c r="O33" s="280"/>
      <c r="P33" s="280"/>
      <c r="Q33" s="280"/>
      <c r="R33" s="280"/>
    </row>
    <row r="34" spans="1:18" ht="18.75" customHeight="1">
      <c r="A34" s="280"/>
      <c r="B34" s="280"/>
      <c r="C34" s="281"/>
      <c r="D34" s="281"/>
      <c r="E34" s="281"/>
      <c r="F34" s="281"/>
      <c r="G34" s="281"/>
      <c r="H34" s="281"/>
      <c r="I34" s="292"/>
      <c r="J34" s="293"/>
      <c r="K34" s="281"/>
      <c r="L34" s="281"/>
      <c r="M34" s="280"/>
      <c r="N34" s="280"/>
      <c r="O34" s="280"/>
      <c r="P34" s="280"/>
      <c r="Q34" s="280"/>
      <c r="R34" s="280"/>
    </row>
    <row r="35" spans="1:18" ht="18.75" customHeight="1">
      <c r="A35" s="280"/>
      <c r="B35" s="280"/>
      <c r="C35" s="281"/>
      <c r="D35" s="281"/>
      <c r="E35" s="281"/>
      <c r="F35" s="281"/>
      <c r="G35" s="281"/>
      <c r="H35" s="281"/>
      <c r="I35" s="292"/>
      <c r="J35" s="293"/>
      <c r="K35" s="281"/>
      <c r="L35" s="281"/>
      <c r="M35" s="280"/>
      <c r="N35" s="280"/>
      <c r="O35" s="280"/>
      <c r="P35" s="280"/>
      <c r="Q35" s="280"/>
      <c r="R35" s="280"/>
    </row>
    <row r="36" spans="1:18" ht="18.75" customHeight="1">
      <c r="A36" s="280"/>
      <c r="B36" s="280"/>
      <c r="C36" s="281"/>
      <c r="D36" s="281"/>
      <c r="E36" s="281"/>
      <c r="F36" s="281"/>
      <c r="G36" s="281"/>
      <c r="H36" s="281"/>
      <c r="I36" s="292"/>
      <c r="J36" s="293"/>
      <c r="K36" s="281"/>
      <c r="L36" s="281"/>
      <c r="M36" s="280"/>
      <c r="N36" s="280"/>
      <c r="O36" s="280"/>
      <c r="P36" s="280"/>
      <c r="Q36" s="280"/>
      <c r="R36" s="280"/>
    </row>
    <row r="37" spans="1:18" ht="18.75" customHeight="1">
      <c r="A37" s="280"/>
      <c r="B37" s="280"/>
      <c r="C37" s="281"/>
      <c r="D37" s="281"/>
      <c r="E37" s="281"/>
      <c r="F37" s="281"/>
      <c r="G37" s="281"/>
      <c r="H37" s="281"/>
      <c r="I37" s="281"/>
      <c r="J37" s="281"/>
      <c r="K37" s="281"/>
      <c r="L37" s="281"/>
      <c r="M37" s="280"/>
      <c r="N37" s="280"/>
      <c r="O37" s="280"/>
      <c r="P37" s="280"/>
      <c r="Q37" s="280"/>
      <c r="R37" s="280"/>
    </row>
    <row r="38" spans="1:18" ht="18.75" customHeight="1">
      <c r="A38" s="280"/>
      <c r="B38" s="280"/>
      <c r="C38" s="281"/>
      <c r="D38" s="281"/>
      <c r="E38" s="281"/>
      <c r="F38" s="281"/>
      <c r="G38" s="281"/>
      <c r="H38" s="281"/>
      <c r="I38" s="281"/>
      <c r="J38" s="281"/>
      <c r="K38" s="281"/>
      <c r="L38" s="281"/>
      <c r="M38" s="280"/>
      <c r="N38" s="280"/>
      <c r="O38" s="280"/>
      <c r="P38" s="280"/>
      <c r="Q38" s="280"/>
      <c r="R38" s="280"/>
    </row>
    <row r="39" spans="1:18" ht="18.75" customHeight="1">
      <c r="A39" s="280"/>
      <c r="B39" s="280"/>
      <c r="C39" s="281"/>
      <c r="D39" s="281"/>
      <c r="E39" s="281"/>
      <c r="F39" s="281"/>
      <c r="G39" s="281"/>
      <c r="H39" s="281"/>
      <c r="I39" s="281"/>
      <c r="J39" s="281"/>
      <c r="K39" s="281"/>
      <c r="L39" s="281"/>
      <c r="M39" s="280"/>
      <c r="N39" s="280"/>
      <c r="O39" s="280"/>
      <c r="P39" s="280"/>
      <c r="Q39" s="280"/>
      <c r="R39" s="280"/>
    </row>
    <row r="40" spans="1:18" ht="18.75" customHeight="1">
      <c r="A40" s="280"/>
      <c r="B40" s="280"/>
      <c r="C40" s="281"/>
      <c r="D40" s="281"/>
      <c r="E40" s="281"/>
      <c r="F40" s="281"/>
      <c r="G40" s="281"/>
      <c r="H40" s="281"/>
      <c r="I40" s="281"/>
      <c r="J40" s="281"/>
      <c r="K40" s="281"/>
      <c r="L40" s="281"/>
      <c r="M40" s="280"/>
      <c r="N40" s="280"/>
      <c r="O40" s="280"/>
      <c r="P40" s="280"/>
      <c r="Q40" s="280"/>
      <c r="R40" s="280"/>
    </row>
    <row r="41" spans="1:18" ht="18.75" customHeight="1">
      <c r="A41" s="280"/>
      <c r="B41" s="280"/>
      <c r="C41" s="281"/>
      <c r="D41" s="281"/>
      <c r="E41" s="281"/>
      <c r="F41" s="281"/>
      <c r="G41" s="281"/>
      <c r="H41" s="281"/>
      <c r="I41" s="281"/>
      <c r="J41" s="281"/>
      <c r="K41" s="281"/>
      <c r="L41" s="281"/>
      <c r="M41" s="280"/>
      <c r="N41" s="280"/>
      <c r="O41" s="280"/>
      <c r="P41" s="280"/>
      <c r="Q41" s="280"/>
      <c r="R41" s="280"/>
    </row>
    <row r="42" spans="1:18" ht="18.75" customHeight="1">
      <c r="A42" s="280"/>
      <c r="B42" s="280"/>
      <c r="C42" s="281"/>
      <c r="D42" s="281"/>
      <c r="E42" s="281"/>
      <c r="F42" s="281"/>
      <c r="G42" s="281"/>
      <c r="H42" s="281"/>
      <c r="I42" s="281"/>
      <c r="J42" s="281"/>
      <c r="K42" s="281"/>
      <c r="L42" s="281"/>
      <c r="M42" s="280"/>
      <c r="N42" s="280"/>
      <c r="O42" s="280"/>
      <c r="P42" s="280"/>
      <c r="Q42" s="280"/>
      <c r="R42" s="280"/>
    </row>
    <row r="43" spans="1:18" ht="18.75" customHeight="1">
      <c r="A43" s="280"/>
      <c r="B43" s="280"/>
      <c r="C43" s="281"/>
      <c r="D43" s="281"/>
      <c r="E43" s="281"/>
      <c r="F43" s="281"/>
      <c r="G43" s="281"/>
      <c r="H43" s="281"/>
      <c r="I43" s="281"/>
      <c r="J43" s="281"/>
      <c r="K43" s="281"/>
      <c r="L43" s="281"/>
      <c r="M43" s="280"/>
      <c r="N43" s="280"/>
      <c r="O43" s="280"/>
      <c r="P43" s="280"/>
      <c r="Q43" s="280"/>
      <c r="R43" s="280"/>
    </row>
    <row r="44" spans="1:18" ht="18.75" customHeight="1">
      <c r="A44" s="280"/>
      <c r="B44" s="280"/>
      <c r="C44" s="281"/>
      <c r="D44" s="281"/>
      <c r="E44" s="281"/>
      <c r="F44" s="281"/>
      <c r="G44" s="281"/>
      <c r="H44" s="281"/>
      <c r="I44" s="281"/>
      <c r="J44" s="281"/>
      <c r="K44" s="281"/>
      <c r="L44" s="281"/>
      <c r="M44" s="280"/>
      <c r="N44" s="280"/>
      <c r="O44" s="280"/>
      <c r="P44" s="280"/>
      <c r="Q44" s="280"/>
      <c r="R44" s="280"/>
    </row>
    <row r="45" spans="1:18" ht="18.75" customHeight="1">
      <c r="A45" s="280"/>
      <c r="B45" s="280"/>
      <c r="C45" s="281"/>
      <c r="D45" s="281"/>
      <c r="E45" s="281"/>
      <c r="F45" s="281"/>
      <c r="G45" s="281"/>
      <c r="H45" s="281"/>
      <c r="I45" s="281"/>
      <c r="J45" s="281"/>
      <c r="K45" s="281"/>
      <c r="L45" s="281"/>
      <c r="M45" s="280"/>
      <c r="N45" s="280"/>
      <c r="O45" s="280"/>
      <c r="P45" s="280"/>
      <c r="Q45" s="280"/>
      <c r="R45" s="280"/>
    </row>
    <row r="46" spans="1:18" ht="18.75" customHeight="1">
      <c r="A46" s="280"/>
      <c r="B46" s="280"/>
      <c r="C46" s="281"/>
      <c r="D46" s="281"/>
      <c r="E46" s="281"/>
      <c r="F46" s="281"/>
      <c r="G46" s="281"/>
      <c r="H46" s="281"/>
      <c r="I46" s="281"/>
      <c r="J46" s="281"/>
      <c r="K46" s="281"/>
      <c r="L46" s="281"/>
      <c r="M46" s="280"/>
      <c r="N46" s="280"/>
      <c r="O46" s="280"/>
      <c r="P46" s="280"/>
      <c r="Q46" s="280"/>
      <c r="R46" s="280"/>
    </row>
    <row r="47" spans="1:18" ht="18.75" customHeight="1">
      <c r="A47" s="280"/>
      <c r="B47" s="280"/>
      <c r="C47" s="281"/>
      <c r="D47" s="281"/>
      <c r="E47" s="281"/>
      <c r="F47" s="281"/>
      <c r="G47" s="281"/>
      <c r="H47" s="281"/>
      <c r="I47" s="281"/>
      <c r="J47" s="281"/>
      <c r="K47" s="281"/>
      <c r="L47" s="281"/>
      <c r="M47" s="280"/>
      <c r="N47" s="280"/>
      <c r="O47" s="280"/>
      <c r="P47" s="280"/>
      <c r="Q47" s="280"/>
      <c r="R47" s="280"/>
    </row>
    <row r="48" spans="1:18" ht="18.75" customHeight="1">
      <c r="A48" s="280"/>
      <c r="B48" s="280"/>
      <c r="C48" s="281"/>
      <c r="D48" s="281"/>
      <c r="E48" s="281"/>
      <c r="F48" s="281"/>
      <c r="G48" s="281"/>
      <c r="H48" s="281"/>
      <c r="I48" s="281"/>
      <c r="J48" s="281"/>
      <c r="K48" s="281"/>
      <c r="L48" s="281"/>
      <c r="M48" s="280"/>
      <c r="N48" s="280"/>
      <c r="O48" s="280"/>
      <c r="P48" s="280"/>
      <c r="Q48" s="280"/>
      <c r="R48" s="280"/>
    </row>
    <row r="49" spans="1:18" ht="18.75" customHeight="1">
      <c r="A49" s="280"/>
      <c r="B49" s="280"/>
      <c r="C49" s="281"/>
      <c r="D49" s="281"/>
      <c r="E49" s="281"/>
      <c r="F49" s="281"/>
      <c r="G49" s="281"/>
      <c r="H49" s="281"/>
      <c r="I49" s="281"/>
      <c r="J49" s="281"/>
      <c r="K49" s="281"/>
      <c r="L49" s="281"/>
      <c r="M49" s="280"/>
      <c r="N49" s="280"/>
      <c r="O49" s="280"/>
      <c r="P49" s="280"/>
      <c r="Q49" s="280"/>
      <c r="R49" s="280"/>
    </row>
    <row r="50" spans="1:18" ht="18.75" customHeight="1">
      <c r="A50" s="280"/>
      <c r="B50" s="280"/>
      <c r="C50" s="281"/>
      <c r="D50" s="281"/>
      <c r="E50" s="281"/>
      <c r="F50" s="281"/>
      <c r="G50" s="281"/>
      <c r="H50" s="281"/>
      <c r="I50" s="281"/>
      <c r="J50" s="281"/>
      <c r="K50" s="281"/>
      <c r="L50" s="281"/>
      <c r="M50" s="280"/>
      <c r="N50" s="280"/>
      <c r="O50" s="280"/>
      <c r="P50" s="280"/>
      <c r="Q50" s="280"/>
      <c r="R50" s="280"/>
    </row>
    <row r="51" spans="1:18" ht="18.75" customHeight="1">
      <c r="A51" s="280"/>
      <c r="B51" s="280"/>
      <c r="C51" s="281"/>
      <c r="D51" s="281"/>
      <c r="E51" s="281"/>
      <c r="F51" s="281"/>
      <c r="G51" s="281"/>
      <c r="H51" s="281"/>
      <c r="I51" s="281"/>
      <c r="J51" s="281"/>
      <c r="K51" s="281"/>
      <c r="L51" s="281"/>
      <c r="M51" s="280"/>
      <c r="N51" s="280"/>
      <c r="O51" s="280"/>
      <c r="P51" s="280"/>
      <c r="Q51" s="280"/>
      <c r="R51" s="280"/>
    </row>
    <row r="52" spans="1:18" ht="18.75" customHeight="1">
      <c r="A52" s="280"/>
      <c r="B52" s="280"/>
      <c r="C52" s="281"/>
      <c r="D52" s="281"/>
      <c r="E52" s="281"/>
      <c r="F52" s="281"/>
      <c r="G52" s="281"/>
      <c r="H52" s="281"/>
      <c r="I52" s="281"/>
      <c r="J52" s="281"/>
      <c r="K52" s="281"/>
      <c r="L52" s="281"/>
      <c r="M52" s="280"/>
      <c r="N52" s="280"/>
      <c r="O52" s="280"/>
      <c r="P52" s="280"/>
      <c r="Q52" s="280"/>
      <c r="R52" s="280"/>
    </row>
    <row r="53" spans="1:18" ht="18.75" customHeight="1">
      <c r="A53" s="280"/>
      <c r="B53" s="280"/>
      <c r="C53" s="281"/>
      <c r="D53" s="281"/>
      <c r="E53" s="281"/>
      <c r="F53" s="281"/>
      <c r="G53" s="281"/>
      <c r="H53" s="281"/>
      <c r="I53" s="281"/>
      <c r="J53" s="281"/>
      <c r="K53" s="281"/>
      <c r="L53" s="281"/>
      <c r="M53" s="280"/>
      <c r="N53" s="280"/>
      <c r="O53" s="280"/>
      <c r="P53" s="280"/>
      <c r="Q53" s="280"/>
      <c r="R53" s="280"/>
    </row>
    <row r="54" spans="1:18" ht="18.75" customHeight="1">
      <c r="A54" s="280"/>
      <c r="B54" s="280"/>
      <c r="C54" s="281"/>
      <c r="D54" s="281"/>
      <c r="E54" s="281"/>
      <c r="F54" s="281"/>
      <c r="G54" s="281"/>
      <c r="H54" s="281"/>
      <c r="I54" s="281"/>
      <c r="J54" s="281"/>
      <c r="K54" s="281"/>
      <c r="L54" s="281"/>
      <c r="M54" s="280"/>
      <c r="N54" s="280"/>
      <c r="O54" s="280"/>
      <c r="P54" s="280"/>
      <c r="Q54" s="280"/>
      <c r="R54" s="280"/>
    </row>
    <row r="55" spans="1:18" ht="18.75" customHeight="1">
      <c r="A55" s="280"/>
      <c r="B55" s="280"/>
      <c r="C55" s="281"/>
      <c r="D55" s="281"/>
      <c r="E55" s="281"/>
      <c r="F55" s="281"/>
      <c r="G55" s="281"/>
      <c r="H55" s="281"/>
      <c r="I55" s="281"/>
      <c r="J55" s="281"/>
      <c r="K55" s="281"/>
      <c r="L55" s="281"/>
      <c r="M55" s="280"/>
      <c r="N55" s="280"/>
      <c r="O55" s="280"/>
      <c r="P55" s="280"/>
      <c r="Q55" s="280"/>
      <c r="R55" s="280"/>
    </row>
    <row r="56" spans="1:18" ht="18.75" customHeight="1">
      <c r="A56" s="280"/>
      <c r="B56" s="280"/>
      <c r="C56" s="281"/>
      <c r="D56" s="281"/>
      <c r="E56" s="281"/>
      <c r="F56" s="281"/>
      <c r="G56" s="281"/>
      <c r="H56" s="281"/>
      <c r="I56" s="281"/>
      <c r="J56" s="281"/>
      <c r="K56" s="281"/>
      <c r="L56" s="281"/>
      <c r="M56" s="280"/>
      <c r="N56" s="280"/>
      <c r="O56" s="280"/>
      <c r="P56" s="280"/>
      <c r="Q56" s="280"/>
      <c r="R56" s="280"/>
    </row>
    <row r="57" spans="1:18" ht="18.75" customHeight="1">
      <c r="A57" s="280"/>
      <c r="B57" s="280"/>
      <c r="C57" s="281"/>
      <c r="D57" s="281"/>
      <c r="E57" s="281"/>
      <c r="F57" s="281"/>
      <c r="G57" s="281"/>
      <c r="H57" s="281"/>
      <c r="I57" s="281"/>
      <c r="J57" s="281"/>
      <c r="K57" s="281"/>
      <c r="L57" s="281"/>
      <c r="M57" s="280"/>
      <c r="N57" s="280"/>
      <c r="O57" s="280"/>
      <c r="P57" s="280"/>
      <c r="Q57" s="280"/>
      <c r="R57" s="280"/>
    </row>
    <row r="58" spans="1:18" ht="18.75" customHeight="1">
      <c r="A58" s="280"/>
      <c r="B58" s="280"/>
      <c r="C58" s="281"/>
      <c r="D58" s="281"/>
      <c r="E58" s="281"/>
      <c r="F58" s="281"/>
      <c r="G58" s="281"/>
      <c r="H58" s="281"/>
      <c r="I58" s="281"/>
      <c r="J58" s="281"/>
      <c r="K58" s="281"/>
      <c r="L58" s="281"/>
      <c r="M58" s="280"/>
      <c r="N58" s="280"/>
      <c r="O58" s="280"/>
      <c r="P58" s="280"/>
      <c r="Q58" s="280"/>
      <c r="R58" s="280"/>
    </row>
    <row r="59" spans="1:18" ht="18.75" customHeight="1">
      <c r="A59" s="280"/>
      <c r="B59" s="280"/>
      <c r="C59" s="281"/>
      <c r="D59" s="281"/>
      <c r="E59" s="281"/>
      <c r="F59" s="281"/>
      <c r="G59" s="281"/>
      <c r="H59" s="281"/>
      <c r="I59" s="281"/>
      <c r="J59" s="281"/>
      <c r="K59" s="281"/>
      <c r="L59" s="281"/>
      <c r="M59" s="280"/>
      <c r="N59" s="280"/>
      <c r="O59" s="280"/>
      <c r="P59" s="280"/>
      <c r="Q59" s="280"/>
      <c r="R59" s="280"/>
    </row>
    <row r="60" spans="1:18" ht="18.75" customHeight="1">
      <c r="A60" s="280"/>
      <c r="B60" s="280"/>
      <c r="C60" s="281"/>
      <c r="D60" s="281"/>
      <c r="E60" s="281"/>
      <c r="F60" s="281"/>
      <c r="G60" s="281"/>
      <c r="H60" s="281"/>
      <c r="I60" s="281"/>
      <c r="J60" s="281"/>
      <c r="K60" s="281"/>
      <c r="L60" s="281"/>
      <c r="M60" s="280"/>
      <c r="N60" s="280"/>
      <c r="O60" s="280"/>
      <c r="P60" s="280"/>
      <c r="Q60" s="280"/>
      <c r="R60" s="280"/>
    </row>
    <row r="61" spans="1:18" ht="18.75" customHeight="1">
      <c r="A61" s="280"/>
      <c r="B61" s="280"/>
      <c r="C61" s="281"/>
      <c r="D61" s="281"/>
      <c r="E61" s="281"/>
      <c r="F61" s="281"/>
      <c r="G61" s="281"/>
      <c r="H61" s="281"/>
      <c r="I61" s="281"/>
      <c r="J61" s="281"/>
      <c r="K61" s="281"/>
      <c r="L61" s="281"/>
      <c r="M61" s="280"/>
      <c r="N61" s="280"/>
      <c r="O61" s="280"/>
      <c r="P61" s="280"/>
      <c r="Q61" s="280"/>
      <c r="R61" s="280"/>
    </row>
    <row r="62" spans="1:18" ht="18.75" customHeight="1">
      <c r="A62" s="280"/>
      <c r="B62" s="280"/>
      <c r="C62" s="281"/>
      <c r="D62" s="281"/>
      <c r="E62" s="281"/>
      <c r="F62" s="281"/>
      <c r="G62" s="281"/>
      <c r="H62" s="281"/>
      <c r="I62" s="281"/>
      <c r="J62" s="281"/>
      <c r="K62" s="281"/>
      <c r="L62" s="281"/>
      <c r="M62" s="280"/>
      <c r="N62" s="280"/>
      <c r="O62" s="280"/>
      <c r="P62" s="280"/>
      <c r="Q62" s="280"/>
      <c r="R62" s="280"/>
    </row>
    <row r="63" spans="1:18" ht="18.75" customHeight="1">
      <c r="A63" s="280"/>
      <c r="B63" s="280"/>
      <c r="C63" s="281"/>
      <c r="D63" s="281"/>
      <c r="E63" s="281"/>
      <c r="F63" s="281"/>
      <c r="G63" s="281"/>
      <c r="H63" s="281"/>
      <c r="I63" s="281"/>
      <c r="J63" s="281"/>
      <c r="K63" s="281"/>
      <c r="L63" s="281"/>
      <c r="M63" s="280"/>
      <c r="N63" s="280"/>
      <c r="O63" s="280"/>
      <c r="P63" s="280"/>
      <c r="Q63" s="280"/>
      <c r="R63" s="280"/>
    </row>
    <row r="64" spans="1:18" ht="18.75" customHeight="1">
      <c r="A64" s="280"/>
      <c r="B64" s="280"/>
      <c r="C64" s="281"/>
      <c r="D64" s="281"/>
      <c r="E64" s="281"/>
      <c r="F64" s="281"/>
      <c r="G64" s="281"/>
      <c r="H64" s="281"/>
      <c r="I64" s="281"/>
      <c r="J64" s="281"/>
      <c r="K64" s="281"/>
      <c r="L64" s="281"/>
      <c r="M64" s="280"/>
      <c r="N64" s="280"/>
      <c r="O64" s="280"/>
      <c r="P64" s="280"/>
      <c r="Q64" s="280"/>
      <c r="R64" s="280"/>
    </row>
    <row r="65" spans="1:18" ht="18.75" customHeight="1">
      <c r="A65" s="280"/>
      <c r="B65" s="280"/>
      <c r="C65" s="281"/>
      <c r="D65" s="281"/>
      <c r="E65" s="281"/>
      <c r="F65" s="281"/>
      <c r="G65" s="281"/>
      <c r="H65" s="281"/>
      <c r="I65" s="281"/>
      <c r="J65" s="281"/>
      <c r="K65" s="281"/>
      <c r="L65" s="281"/>
      <c r="M65" s="280"/>
      <c r="N65" s="280"/>
      <c r="O65" s="280"/>
      <c r="P65" s="280"/>
      <c r="Q65" s="280"/>
      <c r="R65" s="280"/>
    </row>
    <row r="66" spans="1:18" ht="18.75" customHeight="1">
      <c r="A66" s="280"/>
      <c r="B66" s="280"/>
      <c r="C66" s="281"/>
      <c r="D66" s="281"/>
      <c r="E66" s="281"/>
      <c r="F66" s="281"/>
      <c r="G66" s="281"/>
      <c r="H66" s="281"/>
      <c r="I66" s="281"/>
      <c r="J66" s="281"/>
      <c r="K66" s="281"/>
      <c r="L66" s="281"/>
      <c r="M66" s="280"/>
      <c r="N66" s="280"/>
      <c r="O66" s="280"/>
      <c r="P66" s="280"/>
      <c r="Q66" s="280"/>
      <c r="R66" s="280"/>
    </row>
    <row r="67" spans="1:18" ht="18.75" customHeight="1">
      <c r="A67" s="280"/>
      <c r="B67" s="280"/>
      <c r="C67" s="281"/>
      <c r="D67" s="281"/>
      <c r="E67" s="281"/>
      <c r="F67" s="281"/>
      <c r="G67" s="281"/>
      <c r="H67" s="281"/>
      <c r="I67" s="281"/>
      <c r="J67" s="281"/>
      <c r="K67" s="281"/>
      <c r="L67" s="281"/>
      <c r="M67" s="280"/>
      <c r="N67" s="280"/>
      <c r="O67" s="280"/>
      <c r="P67" s="280"/>
      <c r="Q67" s="280"/>
      <c r="R67" s="280"/>
    </row>
    <row r="68" spans="1:18" ht="18.75" customHeight="1">
      <c r="A68" s="280"/>
      <c r="B68" s="280"/>
      <c r="C68" s="281"/>
      <c r="D68" s="281"/>
      <c r="E68" s="281"/>
      <c r="F68" s="281"/>
      <c r="G68" s="281"/>
      <c r="H68" s="281"/>
      <c r="I68" s="281"/>
      <c r="J68" s="281"/>
      <c r="K68" s="281"/>
      <c r="L68" s="281"/>
      <c r="M68" s="280"/>
      <c r="N68" s="280"/>
      <c r="O68" s="280"/>
      <c r="P68" s="280"/>
      <c r="Q68" s="280"/>
      <c r="R68" s="280"/>
    </row>
    <row r="69" spans="1:18" ht="18.75" customHeight="1">
      <c r="A69" s="280"/>
      <c r="B69" s="280"/>
      <c r="C69" s="281"/>
      <c r="D69" s="281"/>
      <c r="E69" s="281"/>
      <c r="F69" s="281"/>
      <c r="G69" s="281"/>
      <c r="H69" s="281"/>
      <c r="I69" s="281"/>
      <c r="J69" s="281"/>
      <c r="K69" s="281"/>
      <c r="L69" s="281"/>
      <c r="M69" s="280"/>
      <c r="N69" s="280"/>
      <c r="O69" s="280"/>
      <c r="P69" s="280"/>
      <c r="Q69" s="280"/>
      <c r="R69" s="280"/>
    </row>
    <row r="70" spans="1:18" ht="18.75" customHeight="1">
      <c r="A70" s="280"/>
      <c r="B70" s="280"/>
      <c r="C70" s="281"/>
      <c r="D70" s="281"/>
      <c r="E70" s="281"/>
      <c r="F70" s="281"/>
      <c r="G70" s="281"/>
      <c r="H70" s="281"/>
      <c r="I70" s="281"/>
      <c r="J70" s="281"/>
      <c r="K70" s="281"/>
      <c r="L70" s="281"/>
      <c r="M70" s="280"/>
      <c r="N70" s="280"/>
      <c r="O70" s="280"/>
      <c r="P70" s="280"/>
      <c r="Q70" s="280"/>
      <c r="R70" s="280"/>
    </row>
    <row r="71" spans="1:18" ht="18.75" customHeight="1">
      <c r="A71" s="280"/>
      <c r="B71" s="280"/>
      <c r="C71" s="281"/>
      <c r="D71" s="281"/>
      <c r="E71" s="281"/>
      <c r="F71" s="281"/>
      <c r="G71" s="281"/>
      <c r="H71" s="281"/>
      <c r="I71" s="281"/>
      <c r="J71" s="281"/>
      <c r="K71" s="281"/>
      <c r="L71" s="281"/>
      <c r="M71" s="280"/>
      <c r="N71" s="280"/>
      <c r="O71" s="280"/>
      <c r="P71" s="280"/>
      <c r="Q71" s="280"/>
      <c r="R71" s="280"/>
    </row>
    <row r="72" spans="1:18" ht="18.75" customHeight="1">
      <c r="A72" s="280"/>
      <c r="B72" s="280"/>
      <c r="C72" s="281"/>
      <c r="D72" s="281"/>
      <c r="E72" s="281"/>
      <c r="F72" s="281"/>
      <c r="G72" s="281"/>
      <c r="H72" s="281"/>
      <c r="I72" s="281"/>
      <c r="J72" s="281"/>
      <c r="K72" s="281"/>
      <c r="L72" s="281"/>
      <c r="M72" s="280"/>
      <c r="N72" s="280"/>
      <c r="O72" s="280"/>
      <c r="P72" s="280"/>
      <c r="Q72" s="280"/>
      <c r="R72" s="280"/>
    </row>
    <row r="73" spans="1:18" ht="18.75" customHeight="1">
      <c r="A73" s="280"/>
      <c r="B73" s="280"/>
      <c r="C73" s="281"/>
      <c r="D73" s="281"/>
      <c r="E73" s="281"/>
      <c r="F73" s="281"/>
      <c r="G73" s="281"/>
      <c r="H73" s="281"/>
      <c r="I73" s="281"/>
      <c r="J73" s="281"/>
      <c r="K73" s="281"/>
      <c r="L73" s="281"/>
      <c r="M73" s="280"/>
      <c r="N73" s="280"/>
      <c r="O73" s="280"/>
      <c r="P73" s="280"/>
      <c r="Q73" s="280"/>
      <c r="R73" s="280"/>
    </row>
    <row r="74" spans="1:18" ht="18.75" customHeight="1">
      <c r="A74" s="280"/>
      <c r="B74" s="280"/>
      <c r="C74" s="281"/>
      <c r="D74" s="281"/>
      <c r="E74" s="281"/>
      <c r="F74" s="281"/>
      <c r="G74" s="281"/>
      <c r="H74" s="281"/>
      <c r="I74" s="281"/>
      <c r="J74" s="281"/>
      <c r="K74" s="281"/>
      <c r="L74" s="281"/>
      <c r="M74" s="280"/>
      <c r="N74" s="280"/>
      <c r="O74" s="280"/>
      <c r="P74" s="280"/>
      <c r="Q74" s="280"/>
      <c r="R74" s="280"/>
    </row>
    <row r="75" spans="1:18" ht="18.75" customHeight="1">
      <c r="A75" s="280"/>
      <c r="B75" s="280"/>
      <c r="C75" s="281"/>
      <c r="D75" s="281"/>
      <c r="E75" s="281"/>
      <c r="F75" s="281"/>
      <c r="G75" s="281"/>
      <c r="H75" s="281"/>
      <c r="I75" s="281"/>
      <c r="J75" s="281"/>
      <c r="K75" s="281"/>
      <c r="L75" s="281"/>
      <c r="M75" s="280"/>
      <c r="N75" s="280"/>
      <c r="O75" s="280"/>
      <c r="P75" s="280"/>
      <c r="Q75" s="280"/>
      <c r="R75" s="280"/>
    </row>
    <row r="76" spans="1:18" ht="18.75" customHeight="1">
      <c r="A76" s="280"/>
      <c r="B76" s="280"/>
      <c r="C76" s="281"/>
      <c r="D76" s="281"/>
      <c r="E76" s="281"/>
      <c r="F76" s="281"/>
      <c r="G76" s="281"/>
      <c r="H76" s="281"/>
      <c r="I76" s="281"/>
      <c r="J76" s="281"/>
      <c r="K76" s="281"/>
      <c r="L76" s="281"/>
      <c r="M76" s="280"/>
      <c r="N76" s="280"/>
      <c r="O76" s="280"/>
      <c r="P76" s="280"/>
      <c r="Q76" s="280"/>
      <c r="R76" s="280"/>
    </row>
    <row r="77" spans="1:18" ht="18.75" customHeight="1">
      <c r="A77" s="280"/>
      <c r="B77" s="280"/>
      <c r="C77" s="281"/>
      <c r="D77" s="281"/>
      <c r="E77" s="281"/>
      <c r="F77" s="281"/>
      <c r="G77" s="281"/>
      <c r="H77" s="281"/>
      <c r="I77" s="281"/>
      <c r="J77" s="281"/>
      <c r="K77" s="281"/>
      <c r="L77" s="281"/>
      <c r="M77" s="280"/>
      <c r="N77" s="280"/>
      <c r="O77" s="280"/>
      <c r="P77" s="280"/>
      <c r="Q77" s="280"/>
      <c r="R77" s="280"/>
    </row>
    <row r="78" spans="1:18" ht="18.75" customHeight="1">
      <c r="A78" s="280"/>
      <c r="B78" s="280"/>
      <c r="C78" s="281"/>
      <c r="D78" s="281"/>
      <c r="E78" s="281"/>
      <c r="F78" s="281"/>
      <c r="G78" s="281"/>
      <c r="H78" s="281"/>
      <c r="I78" s="281"/>
      <c r="J78" s="281"/>
      <c r="K78" s="281"/>
      <c r="L78" s="281"/>
      <c r="M78" s="280"/>
      <c r="N78" s="280"/>
      <c r="O78" s="280"/>
      <c r="P78" s="280"/>
      <c r="Q78" s="280"/>
      <c r="R78" s="280"/>
    </row>
    <row r="79" spans="1:18" ht="18.75" customHeight="1">
      <c r="A79" s="280"/>
      <c r="B79" s="280"/>
      <c r="C79" s="281"/>
      <c r="D79" s="281"/>
      <c r="E79" s="281"/>
      <c r="F79" s="281"/>
      <c r="G79" s="281"/>
      <c r="H79" s="281"/>
      <c r="I79" s="281"/>
      <c r="J79" s="281"/>
      <c r="K79" s="281"/>
      <c r="L79" s="281"/>
      <c r="M79" s="280"/>
      <c r="N79" s="280"/>
      <c r="O79" s="280"/>
      <c r="P79" s="280"/>
      <c r="Q79" s="280"/>
      <c r="R79" s="280"/>
    </row>
    <row r="80" spans="1:18" ht="18.75" customHeight="1">
      <c r="A80" s="280"/>
      <c r="B80" s="280"/>
      <c r="C80" s="281"/>
      <c r="D80" s="281"/>
      <c r="E80" s="281"/>
      <c r="F80" s="281"/>
      <c r="G80" s="281"/>
      <c r="H80" s="281"/>
      <c r="I80" s="281"/>
      <c r="J80" s="281"/>
      <c r="K80" s="281"/>
      <c r="L80" s="281"/>
      <c r="M80" s="280"/>
      <c r="N80" s="280"/>
      <c r="O80" s="280"/>
      <c r="P80" s="280"/>
      <c r="Q80" s="280"/>
      <c r="R80" s="280"/>
    </row>
    <row r="81" spans="1:18" ht="18.75" customHeight="1">
      <c r="A81" s="280"/>
      <c r="B81" s="280"/>
      <c r="C81" s="281"/>
      <c r="D81" s="281"/>
      <c r="E81" s="281"/>
      <c r="F81" s="281"/>
      <c r="G81" s="281"/>
      <c r="H81" s="281"/>
      <c r="I81" s="281"/>
      <c r="J81" s="281"/>
      <c r="K81" s="281"/>
      <c r="L81" s="281"/>
      <c r="M81" s="280"/>
      <c r="N81" s="280"/>
      <c r="O81" s="280"/>
      <c r="P81" s="280"/>
      <c r="Q81" s="280"/>
      <c r="R81" s="280"/>
    </row>
    <row r="82" spans="1:18" ht="18.75" customHeight="1">
      <c r="A82" s="280"/>
      <c r="B82" s="280"/>
      <c r="C82" s="281"/>
      <c r="D82" s="281"/>
      <c r="E82" s="281"/>
      <c r="F82" s="281"/>
      <c r="G82" s="281"/>
      <c r="H82" s="281"/>
      <c r="I82" s="281"/>
      <c r="J82" s="281"/>
      <c r="K82" s="281"/>
      <c r="L82" s="281"/>
      <c r="M82" s="280"/>
      <c r="N82" s="280"/>
      <c r="O82" s="280"/>
      <c r="P82" s="280"/>
      <c r="Q82" s="280"/>
      <c r="R82" s="280"/>
    </row>
    <row r="83" spans="1:18" ht="18.75" customHeight="1">
      <c r="A83" s="280"/>
      <c r="B83" s="280"/>
      <c r="C83" s="281"/>
      <c r="D83" s="281"/>
      <c r="E83" s="281"/>
      <c r="F83" s="281"/>
      <c r="G83" s="281"/>
      <c r="H83" s="281"/>
      <c r="I83" s="281"/>
      <c r="J83" s="281"/>
      <c r="K83" s="281"/>
      <c r="L83" s="281"/>
      <c r="M83" s="280"/>
      <c r="N83" s="280"/>
      <c r="O83" s="280"/>
      <c r="P83" s="280"/>
      <c r="Q83" s="280"/>
      <c r="R83" s="280"/>
    </row>
    <row r="84" spans="1:18" ht="18.75" customHeight="1">
      <c r="A84" s="280"/>
      <c r="B84" s="280"/>
      <c r="C84" s="281"/>
      <c r="D84" s="281"/>
      <c r="E84" s="281"/>
      <c r="F84" s="281"/>
      <c r="G84" s="281"/>
      <c r="H84" s="281"/>
      <c r="I84" s="281"/>
      <c r="J84" s="281"/>
      <c r="K84" s="281"/>
      <c r="L84" s="281"/>
      <c r="M84" s="280"/>
      <c r="N84" s="280"/>
      <c r="O84" s="280"/>
      <c r="P84" s="280"/>
      <c r="Q84" s="280"/>
      <c r="R84" s="280"/>
    </row>
    <row r="85" spans="1:18" ht="18.75" customHeight="1">
      <c r="A85" s="280"/>
      <c r="B85" s="280"/>
      <c r="C85" s="281"/>
      <c r="D85" s="281"/>
      <c r="E85" s="281"/>
      <c r="F85" s="281"/>
      <c r="G85" s="281"/>
      <c r="H85" s="281"/>
      <c r="I85" s="281"/>
      <c r="J85" s="281"/>
      <c r="K85" s="281"/>
      <c r="L85" s="281"/>
      <c r="M85" s="280"/>
      <c r="N85" s="280"/>
      <c r="O85" s="280"/>
      <c r="P85" s="280"/>
      <c r="Q85" s="280"/>
      <c r="R85" s="280"/>
    </row>
    <row r="86" spans="1:18" ht="18.75" customHeight="1">
      <c r="A86" s="280"/>
      <c r="B86" s="280"/>
      <c r="C86" s="281"/>
      <c r="D86" s="281"/>
      <c r="E86" s="281"/>
      <c r="F86" s="281"/>
      <c r="G86" s="281"/>
      <c r="H86" s="281"/>
      <c r="I86" s="281"/>
      <c r="J86" s="281"/>
      <c r="K86" s="281"/>
      <c r="L86" s="281"/>
      <c r="M86" s="280"/>
      <c r="N86" s="280"/>
      <c r="O86" s="280"/>
      <c r="P86" s="280"/>
      <c r="Q86" s="280"/>
      <c r="R86" s="280"/>
    </row>
    <row r="87" spans="1:18" ht="18.75" customHeight="1">
      <c r="A87" s="280"/>
      <c r="B87" s="280"/>
      <c r="C87" s="281"/>
      <c r="D87" s="281"/>
      <c r="E87" s="281"/>
      <c r="F87" s="281"/>
      <c r="G87" s="281"/>
      <c r="H87" s="281"/>
      <c r="I87" s="281"/>
      <c r="J87" s="281"/>
      <c r="K87" s="281"/>
      <c r="L87" s="281"/>
      <c r="M87" s="280"/>
      <c r="N87" s="280"/>
      <c r="O87" s="280"/>
      <c r="P87" s="280"/>
      <c r="Q87" s="280"/>
      <c r="R87" s="280"/>
    </row>
    <row r="88" spans="1:18" ht="18.75" customHeight="1">
      <c r="A88" s="280"/>
      <c r="B88" s="280"/>
      <c r="C88" s="281"/>
      <c r="D88" s="281"/>
      <c r="E88" s="281"/>
      <c r="F88" s="281"/>
      <c r="G88" s="281"/>
      <c r="H88" s="281"/>
      <c r="I88" s="281"/>
      <c r="J88" s="281"/>
      <c r="K88" s="281"/>
      <c r="L88" s="281"/>
      <c r="M88" s="280"/>
      <c r="N88" s="280"/>
      <c r="O88" s="280"/>
      <c r="P88" s="280"/>
      <c r="Q88" s="280"/>
      <c r="R88" s="280"/>
    </row>
    <row r="89" spans="1:18" ht="18.75" customHeight="1">
      <c r="A89" s="280"/>
      <c r="B89" s="280"/>
      <c r="C89" s="281"/>
      <c r="D89" s="281"/>
      <c r="E89" s="281"/>
      <c r="F89" s="281"/>
      <c r="G89" s="281"/>
      <c r="H89" s="281"/>
      <c r="I89" s="281"/>
      <c r="J89" s="281"/>
      <c r="K89" s="281"/>
      <c r="L89" s="281"/>
      <c r="M89" s="280"/>
      <c r="N89" s="280"/>
      <c r="O89" s="280"/>
      <c r="P89" s="280"/>
      <c r="Q89" s="280"/>
      <c r="R89" s="280"/>
    </row>
    <row r="90" spans="1:18" ht="18.75" customHeight="1">
      <c r="A90" s="280"/>
      <c r="B90" s="280"/>
      <c r="C90" s="281"/>
      <c r="D90" s="281"/>
      <c r="E90" s="281"/>
      <c r="F90" s="281"/>
      <c r="G90" s="281"/>
      <c r="H90" s="281"/>
      <c r="I90" s="281"/>
      <c r="J90" s="281"/>
      <c r="K90" s="281"/>
      <c r="L90" s="281"/>
      <c r="M90" s="280"/>
      <c r="N90" s="280"/>
      <c r="O90" s="280"/>
      <c r="P90" s="280"/>
      <c r="Q90" s="280"/>
      <c r="R90" s="280"/>
    </row>
    <row r="91" spans="1:18" ht="18.75" customHeight="1">
      <c r="A91" s="280"/>
      <c r="B91" s="280"/>
      <c r="C91" s="281"/>
      <c r="D91" s="281"/>
      <c r="E91" s="281"/>
      <c r="F91" s="281"/>
      <c r="G91" s="281"/>
      <c r="H91" s="281"/>
      <c r="I91" s="281"/>
      <c r="J91" s="281"/>
      <c r="K91" s="281"/>
      <c r="L91" s="281"/>
      <c r="M91" s="280"/>
      <c r="N91" s="280"/>
      <c r="O91" s="280"/>
      <c r="P91" s="280"/>
      <c r="Q91" s="280"/>
      <c r="R91" s="280"/>
    </row>
    <row r="92" spans="1:18" ht="18.75" customHeight="1">
      <c r="A92" s="280"/>
      <c r="B92" s="280"/>
      <c r="C92" s="281"/>
      <c r="D92" s="281"/>
      <c r="E92" s="281"/>
      <c r="F92" s="281"/>
      <c r="G92" s="281"/>
      <c r="H92" s="281"/>
      <c r="I92" s="281"/>
      <c r="J92" s="281"/>
      <c r="K92" s="281"/>
      <c r="L92" s="281"/>
      <c r="M92" s="280"/>
      <c r="N92" s="280"/>
      <c r="O92" s="280"/>
      <c r="P92" s="280"/>
      <c r="Q92" s="280"/>
      <c r="R92" s="280"/>
    </row>
    <row r="93" spans="1:18" ht="18.75" customHeight="1">
      <c r="A93" s="280"/>
      <c r="B93" s="280"/>
      <c r="C93" s="281"/>
      <c r="D93" s="281"/>
      <c r="E93" s="281"/>
      <c r="F93" s="281"/>
      <c r="G93" s="281"/>
      <c r="H93" s="281"/>
      <c r="I93" s="281"/>
      <c r="J93" s="281"/>
      <c r="K93" s="281"/>
      <c r="L93" s="281"/>
      <c r="M93" s="280"/>
      <c r="N93" s="280"/>
      <c r="O93" s="280"/>
      <c r="P93" s="280"/>
      <c r="Q93" s="280"/>
      <c r="R93" s="280"/>
    </row>
    <row r="94" spans="1:18" ht="18.75" customHeight="1">
      <c r="A94" s="280"/>
      <c r="B94" s="280"/>
      <c r="C94" s="281"/>
      <c r="D94" s="281"/>
      <c r="E94" s="281"/>
      <c r="F94" s="281"/>
      <c r="G94" s="281"/>
      <c r="H94" s="281"/>
      <c r="I94" s="281"/>
      <c r="J94" s="281"/>
      <c r="K94" s="281"/>
      <c r="L94" s="281"/>
      <c r="M94" s="280"/>
      <c r="N94" s="280"/>
      <c r="O94" s="280"/>
      <c r="P94" s="280"/>
      <c r="Q94" s="280"/>
      <c r="R94" s="280"/>
    </row>
    <row r="95" spans="1:18" ht="18.75" customHeight="1">
      <c r="A95" s="280"/>
      <c r="B95" s="280"/>
      <c r="C95" s="281"/>
      <c r="D95" s="281"/>
      <c r="E95" s="281"/>
      <c r="F95" s="281"/>
      <c r="G95" s="281"/>
      <c r="H95" s="281"/>
      <c r="I95" s="281"/>
      <c r="J95" s="281"/>
      <c r="K95" s="281"/>
      <c r="L95" s="281"/>
      <c r="M95" s="280"/>
      <c r="N95" s="280"/>
      <c r="O95" s="280"/>
      <c r="P95" s="280"/>
      <c r="Q95" s="280"/>
      <c r="R95" s="280"/>
    </row>
    <row r="96" spans="1:18" ht="18.75" customHeight="1">
      <c r="A96" s="280"/>
      <c r="B96" s="280"/>
      <c r="C96" s="281"/>
      <c r="D96" s="281"/>
      <c r="E96" s="281"/>
      <c r="F96" s="281"/>
      <c r="G96" s="281"/>
      <c r="H96" s="281"/>
      <c r="I96" s="281"/>
      <c r="J96" s="281"/>
      <c r="K96" s="281"/>
      <c r="L96" s="281"/>
      <c r="M96" s="280"/>
      <c r="N96" s="280"/>
      <c r="O96" s="280"/>
      <c r="P96" s="280"/>
      <c r="Q96" s="280"/>
      <c r="R96" s="280"/>
    </row>
    <row r="97" spans="1:18" ht="18.75" customHeight="1">
      <c r="A97" s="280"/>
      <c r="B97" s="280"/>
      <c r="C97" s="281"/>
      <c r="D97" s="281"/>
      <c r="E97" s="281"/>
      <c r="F97" s="281"/>
      <c r="G97" s="281"/>
      <c r="H97" s="281"/>
      <c r="I97" s="281"/>
      <c r="J97" s="281"/>
      <c r="K97" s="281"/>
      <c r="L97" s="281"/>
      <c r="M97" s="280"/>
      <c r="N97" s="280"/>
      <c r="O97" s="280"/>
      <c r="P97" s="280"/>
      <c r="Q97" s="280"/>
      <c r="R97" s="280"/>
    </row>
    <row r="98" spans="1:18" ht="18.75" customHeight="1">
      <c r="A98" s="280"/>
      <c r="B98" s="280"/>
      <c r="C98" s="281"/>
      <c r="D98" s="281"/>
      <c r="E98" s="281"/>
      <c r="F98" s="281"/>
      <c r="G98" s="281"/>
      <c r="H98" s="281"/>
      <c r="I98" s="281"/>
      <c r="J98" s="281"/>
      <c r="K98" s="281"/>
      <c r="L98" s="281"/>
      <c r="M98" s="280"/>
      <c r="N98" s="280"/>
      <c r="O98" s="280"/>
      <c r="P98" s="280"/>
      <c r="Q98" s="280"/>
      <c r="R98" s="280"/>
    </row>
    <row r="99" spans="1:18" ht="18.75" customHeight="1">
      <c r="A99" s="280"/>
      <c r="B99" s="280"/>
      <c r="C99" s="281"/>
      <c r="D99" s="281"/>
      <c r="E99" s="281"/>
      <c r="F99" s="281"/>
      <c r="G99" s="281"/>
      <c r="H99" s="281"/>
      <c r="I99" s="281"/>
      <c r="J99" s="281"/>
      <c r="K99" s="281"/>
      <c r="L99" s="281"/>
      <c r="M99" s="280"/>
      <c r="N99" s="280"/>
      <c r="O99" s="280"/>
      <c r="P99" s="280"/>
      <c r="Q99" s="280"/>
      <c r="R99" s="280"/>
    </row>
    <row r="100" spans="1:18" ht="18.75" customHeight="1">
      <c r="A100" s="280"/>
      <c r="B100" s="280"/>
      <c r="C100" s="281"/>
      <c r="D100" s="281"/>
      <c r="E100" s="281"/>
      <c r="F100" s="281"/>
      <c r="G100" s="281"/>
      <c r="H100" s="281"/>
      <c r="I100" s="281"/>
      <c r="J100" s="281"/>
      <c r="K100" s="281"/>
      <c r="L100" s="281"/>
      <c r="M100" s="280"/>
      <c r="N100" s="280"/>
      <c r="O100" s="280"/>
      <c r="P100" s="280"/>
      <c r="Q100" s="280"/>
      <c r="R100" s="280"/>
    </row>
  </sheetData>
  <sheetProtection/>
  <mergeCells count="22">
    <mergeCell ref="B8:B11"/>
    <mergeCell ref="D9:E9"/>
    <mergeCell ref="H9:I9"/>
    <mergeCell ref="H10:H11"/>
    <mergeCell ref="I10:I11"/>
    <mergeCell ref="I32:L32"/>
    <mergeCell ref="D10:D11"/>
    <mergeCell ref="E10:E11"/>
    <mergeCell ref="J9:J11"/>
    <mergeCell ref="K9:K11"/>
    <mergeCell ref="A2:L2"/>
    <mergeCell ref="A3:L3"/>
    <mergeCell ref="A4:L4"/>
    <mergeCell ref="C8:C11"/>
    <mergeCell ref="A8:A11"/>
    <mergeCell ref="L8:L11"/>
    <mergeCell ref="I31:L31"/>
    <mergeCell ref="D8:G8"/>
    <mergeCell ref="H8:K8"/>
    <mergeCell ref="O8:R8"/>
    <mergeCell ref="F9:F11"/>
    <mergeCell ref="G9:G11"/>
  </mergeCells>
  <printOptions/>
  <pageMargins left="0.43" right="0.2" top="0.75" bottom="0.75" header="0" footer="0"/>
  <pageSetup horizontalDpi="600" verticalDpi="600" orientation="landscape" paperSize="9" scale="96"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sheetPr>
    <tabColor rgb="FFFF0000"/>
  </sheetPr>
  <dimension ref="A1:K100"/>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B59" sqref="B59"/>
    </sheetView>
  </sheetViews>
  <sheetFormatPr defaultColWidth="14.421875" defaultRowHeight="15" customHeight="1"/>
  <cols>
    <col min="1" max="1" width="4.421875" style="0" customWidth="1"/>
    <col min="2" max="2" width="39.57421875" style="0" customWidth="1"/>
    <col min="3" max="3" width="15.7109375" style="0" customWidth="1"/>
    <col min="4" max="4" width="16.7109375" style="0" customWidth="1"/>
    <col min="5" max="5" width="12.7109375" style="0" customWidth="1"/>
    <col min="6" max="6" width="15.57421875" style="0" hidden="1" customWidth="1"/>
    <col min="7" max="11" width="8.00390625" style="0" customWidth="1"/>
  </cols>
  <sheetData>
    <row r="1" spans="1:11" ht="17.25" customHeight="1">
      <c r="A1" s="357"/>
      <c r="B1" s="358"/>
      <c r="C1" s="1"/>
      <c r="D1" s="359" t="s">
        <v>32</v>
      </c>
      <c r="E1" s="358"/>
      <c r="F1" s="1"/>
      <c r="G1" s="1"/>
      <c r="H1" s="1"/>
      <c r="I1" s="1"/>
      <c r="J1" s="1"/>
      <c r="K1" s="1"/>
    </row>
    <row r="2" spans="1:11" ht="17.25" customHeight="1">
      <c r="A2" s="357"/>
      <c r="B2" s="358"/>
      <c r="C2" s="1"/>
      <c r="D2" s="362"/>
      <c r="E2" s="358"/>
      <c r="F2" s="1"/>
      <c r="G2" s="1"/>
      <c r="H2" s="1"/>
      <c r="I2" s="1"/>
      <c r="J2" s="1"/>
      <c r="K2" s="1"/>
    </row>
    <row r="3" spans="1:11" ht="6.75" customHeight="1">
      <c r="A3" s="1"/>
      <c r="B3" s="1"/>
      <c r="C3" s="1"/>
      <c r="D3" s="2"/>
      <c r="E3" s="1"/>
      <c r="F3" s="1"/>
      <c r="G3" s="1"/>
      <c r="H3" s="1"/>
      <c r="I3" s="1"/>
      <c r="J3" s="1"/>
      <c r="K3" s="1"/>
    </row>
    <row r="4" spans="1:11" ht="23.25" customHeight="1">
      <c r="A4" s="360" t="s">
        <v>33</v>
      </c>
      <c r="B4" s="358"/>
      <c r="C4" s="358"/>
      <c r="D4" s="358"/>
      <c r="E4" s="358"/>
      <c r="F4" s="1"/>
      <c r="G4" s="1"/>
      <c r="H4" s="1"/>
      <c r="I4" s="1"/>
      <c r="J4" s="1"/>
      <c r="K4" s="1"/>
    </row>
    <row r="5" spans="1:11" ht="23.25" customHeight="1">
      <c r="A5" s="360" t="s">
        <v>34</v>
      </c>
      <c r="B5" s="358"/>
      <c r="C5" s="358"/>
      <c r="D5" s="358"/>
      <c r="E5" s="358"/>
      <c r="F5" s="1"/>
      <c r="G5" s="1"/>
      <c r="H5" s="1"/>
      <c r="I5" s="1"/>
      <c r="J5" s="1"/>
      <c r="K5" s="1"/>
    </row>
    <row r="6" spans="1:11" ht="18" customHeight="1">
      <c r="A6" s="363" t="str">
        <f>+'48_'!A4:E4</f>
        <v>(Kèm theo Nghị quyết số     /NQ-HĐND  ngày    tháng 7 năm 2021 của Hội đồng nhân dân  huyện Ia H'Drai)</v>
      </c>
      <c r="B6" s="365"/>
      <c r="C6" s="365"/>
      <c r="D6" s="365"/>
      <c r="E6" s="365"/>
      <c r="F6" s="1"/>
      <c r="G6" s="1"/>
      <c r="H6" s="1"/>
      <c r="I6" s="1"/>
      <c r="J6" s="1"/>
      <c r="K6" s="1"/>
    </row>
    <row r="7" spans="1:11" ht="23.25" customHeight="1" hidden="1">
      <c r="A7" s="364" t="str">
        <f>+'48_'!A5:E5</f>
        <v>(Kèm theo tờ trình số     /TTr-UBND ngày     tháng    năm 2021 của Ủy ban nhân dân huyện Ia H'Drai)</v>
      </c>
      <c r="B7" s="358"/>
      <c r="C7" s="358"/>
      <c r="D7" s="358"/>
      <c r="E7" s="358"/>
      <c r="F7" s="1"/>
      <c r="G7" s="1"/>
      <c r="H7" s="1"/>
      <c r="I7" s="1"/>
      <c r="J7" s="1"/>
      <c r="K7" s="1"/>
    </row>
    <row r="8" spans="1:11" ht="23.25" customHeight="1" hidden="1">
      <c r="A8" s="364" t="str">
        <f>+'48_'!A6:E6</f>
        <v>(Kèm theo tờ trình số     /TTr-TCKH ngày     tháng    năm 2021 của phòng Tài chính - Kế hoạch huyện)</v>
      </c>
      <c r="B8" s="358"/>
      <c r="C8" s="358"/>
      <c r="D8" s="358"/>
      <c r="E8" s="358"/>
      <c r="F8" s="1"/>
      <c r="G8" s="1"/>
      <c r="H8" s="1"/>
      <c r="I8" s="1"/>
      <c r="J8" s="1"/>
      <c r="K8" s="1"/>
    </row>
    <row r="9" spans="1:11" ht="23.25" customHeight="1">
      <c r="A9" s="3"/>
      <c r="B9" s="3"/>
      <c r="C9" s="3"/>
      <c r="D9" s="3"/>
      <c r="E9" s="3"/>
      <c r="F9" s="1"/>
      <c r="G9" s="1"/>
      <c r="H9" s="1"/>
      <c r="I9" s="1"/>
      <c r="J9" s="1"/>
      <c r="K9" s="1"/>
    </row>
    <row r="10" spans="1:11" ht="12.75" customHeight="1">
      <c r="A10" s="1"/>
      <c r="B10" s="1"/>
      <c r="C10" s="1"/>
      <c r="D10" s="2"/>
      <c r="E10" s="7" t="s">
        <v>4</v>
      </c>
      <c r="F10" s="1"/>
      <c r="G10" s="1"/>
      <c r="H10" s="1"/>
      <c r="I10" s="1"/>
      <c r="J10" s="1"/>
      <c r="K10" s="1"/>
    </row>
    <row r="11" spans="1:11" ht="25.5" customHeight="1">
      <c r="A11" s="8" t="s">
        <v>5</v>
      </c>
      <c r="B11" s="8" t="s">
        <v>6</v>
      </c>
      <c r="C11" s="8" t="s">
        <v>7</v>
      </c>
      <c r="D11" s="9" t="s">
        <v>8</v>
      </c>
      <c r="E11" s="8" t="s">
        <v>9</v>
      </c>
      <c r="F11" s="1"/>
      <c r="G11" s="1"/>
      <c r="H11" s="1"/>
      <c r="I11" s="1"/>
      <c r="J11" s="1"/>
      <c r="K11" s="1"/>
    </row>
    <row r="12" spans="1:11" ht="14.25" customHeight="1">
      <c r="A12" s="37" t="s">
        <v>10</v>
      </c>
      <c r="B12" s="38" t="s">
        <v>35</v>
      </c>
      <c r="C12" s="39"/>
      <c r="D12" s="40"/>
      <c r="E12" s="40"/>
      <c r="F12" s="1"/>
      <c r="G12" s="1"/>
      <c r="H12" s="1"/>
      <c r="I12" s="1"/>
      <c r="J12" s="1"/>
      <c r="K12" s="1"/>
    </row>
    <row r="13" spans="1:11" ht="14.25" customHeight="1">
      <c r="A13" s="10" t="s">
        <v>36</v>
      </c>
      <c r="B13" s="11" t="s">
        <v>37</v>
      </c>
      <c r="C13" s="13">
        <f>C14+C17+C21+C22+C23+C24</f>
        <v>176862422000</v>
      </c>
      <c r="D13" s="13">
        <f>D14+D17+D21+D22+D23+D24</f>
        <v>298867590825</v>
      </c>
      <c r="E13" s="13">
        <f aca="true" t="shared" si="0" ref="E13:E20">D13/C13*100</f>
        <v>168.9830928726058</v>
      </c>
      <c r="F13" s="26">
        <f>154799946-179754700</f>
        <v>-24954754</v>
      </c>
      <c r="G13" s="1"/>
      <c r="H13" s="1"/>
      <c r="I13" s="1"/>
      <c r="J13" s="1"/>
      <c r="K13" s="1"/>
    </row>
    <row r="14" spans="1:11" ht="14.25" customHeight="1">
      <c r="A14" s="16">
        <v>1</v>
      </c>
      <c r="B14" s="17" t="s">
        <v>12</v>
      </c>
      <c r="C14" s="18">
        <f>SUM(C15:C16)</f>
        <v>46971422000</v>
      </c>
      <c r="D14" s="19">
        <f>SUM(D15:D16)</f>
        <v>72586187544</v>
      </c>
      <c r="E14" s="19">
        <f t="shared" si="0"/>
        <v>154.53265933486108</v>
      </c>
      <c r="F14" s="26">
        <f>149139286+11565630</f>
        <v>160704916</v>
      </c>
      <c r="G14" s="1"/>
      <c r="H14" s="1"/>
      <c r="I14" s="1"/>
      <c r="J14" s="1"/>
      <c r="K14" s="1"/>
    </row>
    <row r="15" spans="1:11" ht="14.25" customHeight="1">
      <c r="A15" s="16"/>
      <c r="B15" s="22" t="s">
        <v>13</v>
      </c>
      <c r="C15" s="23">
        <f>40000000+6240000000+500000000+50000000</f>
        <v>6830000000</v>
      </c>
      <c r="D15" s="24">
        <v>12726632233</v>
      </c>
      <c r="E15" s="19">
        <f t="shared" si="0"/>
        <v>186.3342933089312</v>
      </c>
      <c r="F15" s="41">
        <f>+C13/1000-F14</f>
        <v>16157506</v>
      </c>
      <c r="G15" s="1"/>
      <c r="H15" s="1"/>
      <c r="I15" s="1"/>
      <c r="J15" s="1"/>
      <c r="K15" s="1"/>
    </row>
    <row r="16" spans="1:11" ht="28.5" customHeight="1">
      <c r="A16" s="16"/>
      <c r="B16" s="42" t="s">
        <v>38</v>
      </c>
      <c r="C16" s="23">
        <f>46971422000-C15</f>
        <v>40141422000</v>
      </c>
      <c r="D16" s="24">
        <v>59859555311</v>
      </c>
      <c r="E16" s="19">
        <f t="shared" si="0"/>
        <v>149.12166118828577</v>
      </c>
      <c r="F16" s="1"/>
      <c r="G16" s="1"/>
      <c r="H16" s="1"/>
      <c r="I16" s="1"/>
      <c r="J16" s="1"/>
      <c r="K16" s="1"/>
    </row>
    <row r="17" spans="1:11" ht="14.25" customHeight="1">
      <c r="A17" s="16">
        <v>2</v>
      </c>
      <c r="B17" s="17" t="s">
        <v>39</v>
      </c>
      <c r="C17" s="18">
        <f>SUM(C18:C19)</f>
        <v>129891000000</v>
      </c>
      <c r="D17" s="19">
        <f>SUM(D18:D19)</f>
        <v>152526020000</v>
      </c>
      <c r="E17" s="19">
        <f t="shared" si="0"/>
        <v>117.42616501528205</v>
      </c>
      <c r="F17" s="1"/>
      <c r="G17" s="1"/>
      <c r="H17" s="1"/>
      <c r="I17" s="1"/>
      <c r="J17" s="1"/>
      <c r="K17" s="1"/>
    </row>
    <row r="18" spans="1:11" ht="14.25" customHeight="1">
      <c r="A18" s="16"/>
      <c r="B18" s="22" t="s">
        <v>16</v>
      </c>
      <c r="C18" s="23">
        <f>+'48_'!C15</f>
        <v>63365000000</v>
      </c>
      <c r="D18" s="24">
        <v>63365000000</v>
      </c>
      <c r="E18" s="19">
        <f t="shared" si="0"/>
        <v>100</v>
      </c>
      <c r="F18" s="15"/>
      <c r="G18" s="1"/>
      <c r="H18" s="1"/>
      <c r="I18" s="1"/>
      <c r="J18" s="1"/>
      <c r="K18" s="1"/>
    </row>
    <row r="19" spans="1:11" ht="14.25" customHeight="1">
      <c r="A19" s="16"/>
      <c r="B19" s="22" t="s">
        <v>17</v>
      </c>
      <c r="C19" s="23">
        <f>+'48_'!C16</f>
        <v>66526000000</v>
      </c>
      <c r="D19" s="24">
        <v>89161020000</v>
      </c>
      <c r="E19" s="19">
        <f t="shared" si="0"/>
        <v>134.02432131798093</v>
      </c>
      <c r="F19" s="1"/>
      <c r="G19" s="1"/>
      <c r="H19" s="1"/>
      <c r="I19" s="1"/>
      <c r="J19" s="1"/>
      <c r="K19" s="1"/>
    </row>
    <row r="20" spans="1:11" ht="14.25" customHeight="1">
      <c r="A20" s="16"/>
      <c r="B20" s="22" t="s">
        <v>18</v>
      </c>
      <c r="C20" s="23">
        <f>+'48_'!C17</f>
        <v>10759000000</v>
      </c>
      <c r="D20" s="24">
        <f>+C20</f>
        <v>10759000000</v>
      </c>
      <c r="E20" s="19">
        <f t="shared" si="0"/>
        <v>100</v>
      </c>
      <c r="F20" s="1"/>
      <c r="G20" s="1"/>
      <c r="H20" s="1"/>
      <c r="I20" s="1"/>
      <c r="J20" s="1"/>
      <c r="K20" s="1"/>
    </row>
    <row r="21" spans="1:11" ht="14.25" customHeight="1">
      <c r="A21" s="16">
        <v>3</v>
      </c>
      <c r="B21" s="17" t="s">
        <v>20</v>
      </c>
      <c r="C21" s="23"/>
      <c r="D21" s="19">
        <v>72896443751</v>
      </c>
      <c r="E21" s="19"/>
      <c r="F21" s="15"/>
      <c r="G21" s="1"/>
      <c r="H21" s="1"/>
      <c r="I21" s="1"/>
      <c r="J21" s="1"/>
      <c r="K21" s="1"/>
    </row>
    <row r="22" spans="1:11" ht="14.25" customHeight="1">
      <c r="A22" s="16">
        <v>4</v>
      </c>
      <c r="B22" s="17" t="s">
        <v>40</v>
      </c>
      <c r="C22" s="23"/>
      <c r="D22" s="19"/>
      <c r="E22" s="19"/>
      <c r="F22" s="1"/>
      <c r="G22" s="1"/>
      <c r="H22" s="1"/>
      <c r="I22" s="1"/>
      <c r="J22" s="1"/>
      <c r="K22" s="1"/>
    </row>
    <row r="23" spans="1:11" ht="14.25" customHeight="1">
      <c r="A23" s="16">
        <v>5</v>
      </c>
      <c r="B23" s="17" t="s">
        <v>19</v>
      </c>
      <c r="C23" s="23"/>
      <c r="D23" s="19">
        <v>23169000</v>
      </c>
      <c r="E23" s="19"/>
      <c r="F23" s="1"/>
      <c r="G23" s="1"/>
      <c r="H23" s="1"/>
      <c r="I23" s="1"/>
      <c r="J23" s="1"/>
      <c r="K23" s="1"/>
    </row>
    <row r="24" spans="1:11" ht="14.25" customHeight="1">
      <c r="A24" s="16">
        <v>6</v>
      </c>
      <c r="B24" s="17" t="s">
        <v>22</v>
      </c>
      <c r="C24" s="23"/>
      <c r="D24" s="19">
        <v>835770530</v>
      </c>
      <c r="E24" s="19"/>
      <c r="F24" s="1"/>
      <c r="G24" s="1"/>
      <c r="H24" s="1"/>
      <c r="I24" s="1"/>
      <c r="J24" s="1"/>
      <c r="K24" s="1"/>
    </row>
    <row r="25" spans="1:11" ht="14.25" customHeight="1">
      <c r="A25" s="10" t="s">
        <v>41</v>
      </c>
      <c r="B25" s="11" t="s">
        <v>42</v>
      </c>
      <c r="C25" s="13">
        <f>C26+C27+C28+C29+C30+C31+C32</f>
        <v>176862422000</v>
      </c>
      <c r="D25" s="13">
        <f>D26+D27+D28+D29+D30+D31+D32</f>
        <v>297179004521</v>
      </c>
      <c r="E25" s="13">
        <f>D25/C25*100</f>
        <v>168.02834720933538</v>
      </c>
      <c r="F25" s="29"/>
      <c r="G25" s="29"/>
      <c r="H25" s="29"/>
      <c r="I25" s="29"/>
      <c r="J25" s="29"/>
      <c r="K25" s="29"/>
    </row>
    <row r="26" spans="1:11" ht="14.25" customHeight="1">
      <c r="A26" s="16">
        <v>1</v>
      </c>
      <c r="B26" s="17" t="s">
        <v>25</v>
      </c>
      <c r="C26" s="18">
        <f>33226000000+291000000+8000000000+31105000000+2999000000</f>
        <v>75621000000</v>
      </c>
      <c r="D26" s="24">
        <v>103256373133</v>
      </c>
      <c r="E26" s="19">
        <f>D26/C26*100</f>
        <v>136.54457509554226</v>
      </c>
      <c r="F26" s="1"/>
      <c r="G26" s="1"/>
      <c r="H26" s="1"/>
      <c r="I26" s="1"/>
      <c r="J26" s="1"/>
      <c r="K26" s="1"/>
    </row>
    <row r="27" spans="1:11" ht="14.25" customHeight="1">
      <c r="A27" s="16">
        <v>2</v>
      </c>
      <c r="B27" s="17" t="s">
        <v>26</v>
      </c>
      <c r="C27" s="18">
        <f>59061916000+19159370000-291000000-8000000000+32321000000-31105000000+3480000000-2999000000</f>
        <v>71627286000</v>
      </c>
      <c r="D27" s="24">
        <v>75759369989</v>
      </c>
      <c r="E27" s="19">
        <f>D27/C27*100</f>
        <v>105.7688685691651</v>
      </c>
      <c r="F27" s="1"/>
      <c r="G27" s="1"/>
      <c r="H27" s="1"/>
      <c r="I27" s="1"/>
      <c r="J27" s="1"/>
      <c r="K27" s="1"/>
    </row>
    <row r="28" spans="1:11" ht="14.25" customHeight="1">
      <c r="A28" s="16">
        <v>3</v>
      </c>
      <c r="B28" s="17" t="s">
        <v>27</v>
      </c>
      <c r="C28" s="18">
        <v>1891000000</v>
      </c>
      <c r="D28" s="24"/>
      <c r="E28" s="19"/>
      <c r="F28" s="1"/>
      <c r="G28" s="1"/>
      <c r="H28" s="1"/>
      <c r="I28" s="1"/>
      <c r="J28" s="1"/>
      <c r="K28" s="1"/>
    </row>
    <row r="29" spans="1:11" ht="14.25" customHeight="1">
      <c r="A29" s="16">
        <v>4</v>
      </c>
      <c r="B29" s="17" t="s">
        <v>28</v>
      </c>
      <c r="C29" s="18"/>
      <c r="D29" s="24">
        <v>80871843482</v>
      </c>
      <c r="E29" s="19"/>
      <c r="F29" s="2">
        <f>+C34+C13-C30</f>
        <v>180116000000</v>
      </c>
      <c r="G29" s="1"/>
      <c r="H29" s="1"/>
      <c r="I29" s="1"/>
      <c r="J29" s="1"/>
      <c r="K29" s="1"/>
    </row>
    <row r="30" spans="1:11" ht="14.25" customHeight="1">
      <c r="A30" s="16">
        <v>5</v>
      </c>
      <c r="B30" s="17" t="s">
        <v>43</v>
      </c>
      <c r="C30" s="18">
        <f>11565630000+16157506000</f>
        <v>27723136000</v>
      </c>
      <c r="D30" s="24">
        <v>33987957377</v>
      </c>
      <c r="E30" s="19" t="s">
        <v>44</v>
      </c>
      <c r="F30" s="1"/>
      <c r="G30" s="1"/>
      <c r="H30" s="1"/>
      <c r="I30" s="1"/>
      <c r="J30" s="1"/>
      <c r="K30" s="1"/>
    </row>
    <row r="31" spans="1:11" ht="28.5" customHeight="1">
      <c r="A31" s="43">
        <v>6</v>
      </c>
      <c r="B31" s="44" t="s">
        <v>45</v>
      </c>
      <c r="C31" s="18"/>
      <c r="D31" s="24"/>
      <c r="E31" s="19"/>
      <c r="F31" s="45"/>
      <c r="G31" s="1"/>
      <c r="H31" s="1"/>
      <c r="I31" s="1"/>
      <c r="J31" s="1"/>
      <c r="K31" s="1"/>
    </row>
    <row r="32" spans="1:11" ht="14.25" customHeight="1">
      <c r="A32" s="30">
        <v>7</v>
      </c>
      <c r="B32" s="31" t="s">
        <v>30</v>
      </c>
      <c r="C32" s="32"/>
      <c r="D32" s="33">
        <v>3303460540</v>
      </c>
      <c r="E32" s="19"/>
      <c r="F32" s="1"/>
      <c r="G32" s="1"/>
      <c r="H32" s="1"/>
      <c r="I32" s="1"/>
      <c r="J32" s="1"/>
      <c r="K32" s="1"/>
    </row>
    <row r="33" spans="1:11" ht="14.25" customHeight="1">
      <c r="A33" s="10" t="s">
        <v>46</v>
      </c>
      <c r="B33" s="11" t="s">
        <v>47</v>
      </c>
      <c r="C33" s="12"/>
      <c r="D33" s="13"/>
      <c r="E33" s="19"/>
      <c r="F33" s="1"/>
      <c r="G33" s="1"/>
      <c r="H33" s="1"/>
      <c r="I33" s="1"/>
      <c r="J33" s="1"/>
      <c r="K33" s="1"/>
    </row>
    <row r="34" spans="1:11" ht="14.25" customHeight="1">
      <c r="A34" s="10" t="s">
        <v>36</v>
      </c>
      <c r="B34" s="11" t="s">
        <v>37</v>
      </c>
      <c r="C34" s="12">
        <f>C35+C38+C42+C43+C44</f>
        <v>30976714000</v>
      </c>
      <c r="D34" s="13">
        <f>D35+D38+D42+D43+D44</f>
        <v>40502215727</v>
      </c>
      <c r="E34" s="13">
        <f>D34/C34*100</f>
        <v>130.7505235287384</v>
      </c>
      <c r="F34" s="1"/>
      <c r="G34" s="1"/>
      <c r="H34" s="1"/>
      <c r="I34" s="1"/>
      <c r="J34" s="1"/>
      <c r="K34" s="1"/>
    </row>
    <row r="35" spans="1:11" ht="14.25" customHeight="1">
      <c r="A35" s="16">
        <v>1</v>
      </c>
      <c r="B35" s="17" t="s">
        <v>48</v>
      </c>
      <c r="C35" s="18">
        <f>SUM(C36:C37)</f>
        <v>3253578000</v>
      </c>
      <c r="D35" s="18">
        <f>SUM(D36:D37)</f>
        <v>3931584127</v>
      </c>
      <c r="E35" s="19">
        <f>D35/C35*100</f>
        <v>120.83878508522004</v>
      </c>
      <c r="F35" s="1"/>
      <c r="G35" s="1"/>
      <c r="H35" s="1"/>
      <c r="I35" s="1"/>
      <c r="J35" s="1"/>
      <c r="K35" s="1"/>
    </row>
    <row r="36" spans="1:11" ht="14.25" customHeight="1">
      <c r="A36" s="16"/>
      <c r="B36" s="17" t="s">
        <v>49</v>
      </c>
      <c r="C36" s="23">
        <f>+'48_'!C12-'49_'!C15</f>
        <v>830000000</v>
      </c>
      <c r="D36" s="24">
        <v>141862937</v>
      </c>
      <c r="E36" s="19">
        <f>D36/C36*100</f>
        <v>17.091920120481927</v>
      </c>
      <c r="F36" s="1"/>
      <c r="G36" s="1"/>
      <c r="H36" s="1"/>
      <c r="I36" s="1"/>
      <c r="J36" s="1"/>
      <c r="K36" s="1"/>
    </row>
    <row r="37" spans="1:11" ht="28.5" customHeight="1">
      <c r="A37" s="16"/>
      <c r="B37" s="44" t="s">
        <v>50</v>
      </c>
      <c r="C37" s="23">
        <f>+'48_'!C13-'49_'!C16</f>
        <v>2423578000</v>
      </c>
      <c r="D37" s="24">
        <v>3789721190</v>
      </c>
      <c r="E37" s="19"/>
      <c r="F37" s="1"/>
      <c r="G37" s="1"/>
      <c r="H37" s="1"/>
      <c r="I37" s="1"/>
      <c r="J37" s="1"/>
      <c r="K37" s="1"/>
    </row>
    <row r="38" spans="1:11" ht="14.25" customHeight="1">
      <c r="A38" s="16">
        <v>2</v>
      </c>
      <c r="B38" s="17" t="s">
        <v>15</v>
      </c>
      <c r="C38" s="18">
        <f>SUM(C39:C40)</f>
        <v>27723136000</v>
      </c>
      <c r="D38" s="19">
        <f>SUM(D39:D40)</f>
        <v>33987957377</v>
      </c>
      <c r="E38" s="19">
        <f>D38/C38*100</f>
        <v>122.59780919806475</v>
      </c>
      <c r="F38" s="1"/>
      <c r="G38" s="1"/>
      <c r="H38" s="1"/>
      <c r="I38" s="1"/>
      <c r="J38" s="1"/>
      <c r="K38" s="1"/>
    </row>
    <row r="39" spans="1:11" ht="14.25" customHeight="1">
      <c r="A39" s="16"/>
      <c r="B39" s="17" t="s">
        <v>16</v>
      </c>
      <c r="C39" s="18">
        <v>16157506000</v>
      </c>
      <c r="D39" s="19">
        <v>16157506000</v>
      </c>
      <c r="E39" s="19">
        <f>D39/C39*100</f>
        <v>100</v>
      </c>
      <c r="F39" s="1"/>
      <c r="G39" s="1"/>
      <c r="H39" s="1"/>
      <c r="I39" s="1"/>
      <c r="J39" s="1"/>
      <c r="K39" s="1"/>
    </row>
    <row r="40" spans="1:11" ht="14.25" customHeight="1">
      <c r="A40" s="16"/>
      <c r="B40" s="17" t="s">
        <v>17</v>
      </c>
      <c r="C40" s="18">
        <v>11565630000</v>
      </c>
      <c r="D40" s="19">
        <v>17830451377</v>
      </c>
      <c r="E40" s="19">
        <f>D40/C40*100</f>
        <v>154.16757562709512</v>
      </c>
      <c r="F40" s="1"/>
      <c r="G40" s="1"/>
      <c r="H40" s="1"/>
      <c r="I40" s="1"/>
      <c r="J40" s="1"/>
      <c r="K40" s="1"/>
    </row>
    <row r="41" spans="1:11" ht="14.25" customHeight="1">
      <c r="A41" s="16"/>
      <c r="B41" s="17" t="s">
        <v>18</v>
      </c>
      <c r="C41" s="18">
        <f>+C20-2999000000</f>
        <v>7760000000</v>
      </c>
      <c r="D41" s="19">
        <f>+C41</f>
        <v>7760000000</v>
      </c>
      <c r="E41" s="19"/>
      <c r="F41" s="1"/>
      <c r="G41" s="1"/>
      <c r="H41" s="1"/>
      <c r="I41" s="1"/>
      <c r="J41" s="1"/>
      <c r="K41" s="1"/>
    </row>
    <row r="42" spans="1:11" ht="14.25" customHeight="1">
      <c r="A42" s="16">
        <v>3</v>
      </c>
      <c r="B42" s="17" t="s">
        <v>20</v>
      </c>
      <c r="C42" s="18"/>
      <c r="D42" s="19">
        <v>2048132980</v>
      </c>
      <c r="E42" s="19"/>
      <c r="F42" s="1"/>
      <c r="G42" s="1"/>
      <c r="H42" s="1"/>
      <c r="I42" s="1"/>
      <c r="J42" s="1"/>
      <c r="K42" s="1"/>
    </row>
    <row r="43" spans="1:11" ht="28.5" customHeight="1">
      <c r="A43" s="30">
        <v>4</v>
      </c>
      <c r="B43" s="44" t="s">
        <v>51</v>
      </c>
      <c r="C43" s="32"/>
      <c r="D43" s="33"/>
      <c r="E43" s="19"/>
      <c r="F43" s="1"/>
      <c r="G43" s="1"/>
      <c r="H43" s="1"/>
      <c r="I43" s="1"/>
      <c r="J43" s="1"/>
      <c r="K43" s="1"/>
    </row>
    <row r="44" spans="1:11" ht="14.25" customHeight="1">
      <c r="A44" s="46">
        <v>5</v>
      </c>
      <c r="B44" s="47" t="s">
        <v>22</v>
      </c>
      <c r="C44" s="32"/>
      <c r="D44" s="33">
        <v>534541243</v>
      </c>
      <c r="E44" s="20"/>
      <c r="F44" s="1"/>
      <c r="G44" s="1"/>
      <c r="H44" s="1"/>
      <c r="I44" s="1"/>
      <c r="J44" s="1"/>
      <c r="K44" s="1"/>
    </row>
    <row r="45" spans="1:11" ht="14.25" customHeight="1">
      <c r="A45" s="48" t="s">
        <v>41</v>
      </c>
      <c r="B45" s="49" t="s">
        <v>52</v>
      </c>
      <c r="C45" s="50">
        <f>C34</f>
        <v>30976714000</v>
      </c>
      <c r="D45" s="51">
        <v>40203361655</v>
      </c>
      <c r="E45" s="52">
        <f>D45/C45*100</f>
        <v>129.78575343724322</v>
      </c>
      <c r="F45" s="53">
        <f>+D34-D45</f>
        <v>298854072</v>
      </c>
      <c r="G45" s="29"/>
      <c r="H45" s="29"/>
      <c r="I45" s="29"/>
      <c r="J45" s="29"/>
      <c r="K45" s="29"/>
    </row>
    <row r="46" spans="1:11" ht="28.5" customHeight="1">
      <c r="A46" s="1"/>
      <c r="B46" s="1"/>
      <c r="C46" s="360"/>
      <c r="D46" s="358"/>
      <c r="E46" s="358"/>
      <c r="F46" s="1"/>
      <c r="G46" s="1"/>
      <c r="H46" s="1"/>
      <c r="I46" s="1"/>
      <c r="J46" s="1"/>
      <c r="K46" s="1"/>
    </row>
    <row r="47" spans="1:11" ht="12.75" customHeight="1">
      <c r="A47" s="1"/>
      <c r="B47" s="1"/>
      <c r="C47" s="1"/>
      <c r="D47" s="2"/>
      <c r="E47" s="1"/>
      <c r="F47" s="1"/>
      <c r="G47" s="1"/>
      <c r="H47" s="1"/>
      <c r="I47" s="1"/>
      <c r="J47" s="1"/>
      <c r="K47" s="1"/>
    </row>
    <row r="48" spans="1:11" ht="12.75" customHeight="1">
      <c r="A48" s="1"/>
      <c r="B48" s="1"/>
      <c r="C48" s="1"/>
      <c r="D48" s="2"/>
      <c r="E48" s="1"/>
      <c r="F48" s="1"/>
      <c r="G48" s="1"/>
      <c r="H48" s="1"/>
      <c r="I48" s="1"/>
      <c r="J48" s="1"/>
      <c r="K48" s="1"/>
    </row>
    <row r="49" spans="1:11" ht="12.75" customHeight="1">
      <c r="A49" s="1"/>
      <c r="B49" s="1"/>
      <c r="C49" s="1"/>
      <c r="D49" s="2"/>
      <c r="E49" s="1"/>
      <c r="F49" s="1"/>
      <c r="G49" s="1"/>
      <c r="H49" s="1"/>
      <c r="I49" s="1"/>
      <c r="J49" s="1"/>
      <c r="K49" s="1"/>
    </row>
    <row r="50" spans="1:11" ht="12.75" customHeight="1">
      <c r="A50" s="1"/>
      <c r="B50" s="1"/>
      <c r="C50" s="1"/>
      <c r="D50" s="2"/>
      <c r="E50" s="1"/>
      <c r="F50" s="1"/>
      <c r="G50" s="1"/>
      <c r="H50" s="1"/>
      <c r="I50" s="1"/>
      <c r="J50" s="1"/>
      <c r="K50" s="1"/>
    </row>
    <row r="51" spans="1:11" ht="12.75" customHeight="1">
      <c r="A51" s="1"/>
      <c r="B51" s="1"/>
      <c r="C51" s="1"/>
      <c r="D51" s="2"/>
      <c r="E51" s="1"/>
      <c r="F51" s="1"/>
      <c r="G51" s="1"/>
      <c r="H51" s="1"/>
      <c r="I51" s="1"/>
      <c r="J51" s="1"/>
      <c r="K51" s="1"/>
    </row>
    <row r="52" spans="1:11" ht="12.75" customHeight="1">
      <c r="A52" s="1"/>
      <c r="B52" s="1"/>
      <c r="C52" s="1"/>
      <c r="D52" s="2"/>
      <c r="E52" s="1"/>
      <c r="F52" s="1"/>
      <c r="G52" s="1"/>
      <c r="H52" s="1"/>
      <c r="I52" s="1"/>
      <c r="J52" s="1"/>
      <c r="K52" s="1"/>
    </row>
    <row r="53" spans="1:11" ht="12.75" customHeight="1">
      <c r="A53" s="1"/>
      <c r="B53" s="1"/>
      <c r="C53" s="1"/>
      <c r="D53" s="2"/>
      <c r="E53" s="1"/>
      <c r="F53" s="1"/>
      <c r="G53" s="1"/>
      <c r="H53" s="1"/>
      <c r="I53" s="1"/>
      <c r="J53" s="1"/>
      <c r="K53" s="1"/>
    </row>
    <row r="54" spans="1:11" ht="12.75" customHeight="1">
      <c r="A54" s="1"/>
      <c r="B54" s="1"/>
      <c r="C54" s="1"/>
      <c r="D54" s="2"/>
      <c r="E54" s="1"/>
      <c r="F54" s="1"/>
      <c r="G54" s="1"/>
      <c r="H54" s="1"/>
      <c r="I54" s="1"/>
      <c r="J54" s="1"/>
      <c r="K54" s="1"/>
    </row>
    <row r="55" spans="1:11" ht="12.75" customHeight="1">
      <c r="A55" s="1"/>
      <c r="B55" s="1"/>
      <c r="C55" s="1"/>
      <c r="D55" s="2"/>
      <c r="E55" s="1"/>
      <c r="F55" s="1"/>
      <c r="G55" s="1"/>
      <c r="H55" s="1"/>
      <c r="I55" s="1"/>
      <c r="J55" s="1"/>
      <c r="K55" s="1"/>
    </row>
    <row r="56" spans="1:11" ht="12.75" customHeight="1">
      <c r="A56" s="1"/>
      <c r="B56" s="1"/>
      <c r="C56" s="1"/>
      <c r="D56" s="2"/>
      <c r="E56" s="1"/>
      <c r="F56" s="1"/>
      <c r="G56" s="1"/>
      <c r="H56" s="1"/>
      <c r="I56" s="1"/>
      <c r="J56" s="1"/>
      <c r="K56" s="1"/>
    </row>
    <row r="57" spans="1:11" ht="12.75" customHeight="1">
      <c r="A57" s="1"/>
      <c r="B57" s="1"/>
      <c r="C57" s="1"/>
      <c r="D57" s="2"/>
      <c r="E57" s="1"/>
      <c r="F57" s="1"/>
      <c r="G57" s="1"/>
      <c r="H57" s="1"/>
      <c r="I57" s="1"/>
      <c r="J57" s="1"/>
      <c r="K57" s="1"/>
    </row>
    <row r="58" spans="1:11" ht="12.75" customHeight="1">
      <c r="A58" s="1"/>
      <c r="B58" s="1"/>
      <c r="C58" s="1"/>
      <c r="D58" s="2"/>
      <c r="E58" s="1"/>
      <c r="F58" s="1"/>
      <c r="G58" s="1"/>
      <c r="H58" s="1"/>
      <c r="I58" s="1"/>
      <c r="J58" s="1"/>
      <c r="K58" s="1"/>
    </row>
    <row r="59" spans="1:11" ht="12.75" customHeight="1">
      <c r="A59" s="1"/>
      <c r="B59" s="1"/>
      <c r="C59" s="1"/>
      <c r="D59" s="2"/>
      <c r="E59" s="1"/>
      <c r="F59" s="1"/>
      <c r="G59" s="1"/>
      <c r="H59" s="1"/>
      <c r="I59" s="1"/>
      <c r="J59" s="1"/>
      <c r="K59" s="1"/>
    </row>
    <row r="60" spans="1:11" ht="12.75" customHeight="1">
      <c r="A60" s="1"/>
      <c r="B60" s="1"/>
      <c r="C60" s="1"/>
      <c r="D60" s="2"/>
      <c r="E60" s="1"/>
      <c r="F60" s="1"/>
      <c r="G60" s="1"/>
      <c r="H60" s="1"/>
      <c r="I60" s="1"/>
      <c r="J60" s="1"/>
      <c r="K60" s="1"/>
    </row>
    <row r="61" spans="1:11" ht="12.75" customHeight="1">
      <c r="A61" s="1"/>
      <c r="B61" s="1"/>
      <c r="C61" s="1"/>
      <c r="D61" s="2"/>
      <c r="E61" s="1"/>
      <c r="F61" s="1"/>
      <c r="G61" s="1"/>
      <c r="H61" s="1"/>
      <c r="I61" s="1"/>
      <c r="J61" s="1"/>
      <c r="K61" s="1"/>
    </row>
    <row r="62" spans="1:11" ht="12.75" customHeight="1">
      <c r="A62" s="1"/>
      <c r="B62" s="1"/>
      <c r="C62" s="1"/>
      <c r="D62" s="2"/>
      <c r="E62" s="1"/>
      <c r="F62" s="1"/>
      <c r="G62" s="1"/>
      <c r="H62" s="1"/>
      <c r="I62" s="1"/>
      <c r="J62" s="1"/>
      <c r="K62" s="1"/>
    </row>
    <row r="63" spans="1:11" ht="12.75" customHeight="1">
      <c r="A63" s="1"/>
      <c r="B63" s="1"/>
      <c r="C63" s="1"/>
      <c r="D63" s="2"/>
      <c r="E63" s="1"/>
      <c r="F63" s="1"/>
      <c r="G63" s="1"/>
      <c r="H63" s="1"/>
      <c r="I63" s="1"/>
      <c r="J63" s="1"/>
      <c r="K63" s="1"/>
    </row>
    <row r="64" spans="1:11" ht="12.75" customHeight="1">
      <c r="A64" s="1"/>
      <c r="B64" s="1"/>
      <c r="C64" s="1"/>
      <c r="D64" s="2"/>
      <c r="E64" s="1"/>
      <c r="F64" s="1"/>
      <c r="G64" s="1"/>
      <c r="H64" s="1"/>
      <c r="I64" s="1"/>
      <c r="J64" s="1"/>
      <c r="K64" s="1"/>
    </row>
    <row r="65" spans="1:11" ht="12.75" customHeight="1">
      <c r="A65" s="1"/>
      <c r="B65" s="1"/>
      <c r="C65" s="1"/>
      <c r="D65" s="2"/>
      <c r="E65" s="1"/>
      <c r="F65" s="1"/>
      <c r="G65" s="1"/>
      <c r="H65" s="1"/>
      <c r="I65" s="1"/>
      <c r="J65" s="1"/>
      <c r="K65" s="1"/>
    </row>
    <row r="66" spans="1:11" ht="12.75" customHeight="1">
      <c r="A66" s="1"/>
      <c r="B66" s="1"/>
      <c r="C66" s="1"/>
      <c r="D66" s="2"/>
      <c r="E66" s="1"/>
      <c r="F66" s="1"/>
      <c r="G66" s="1"/>
      <c r="H66" s="1"/>
      <c r="I66" s="1"/>
      <c r="J66" s="1"/>
      <c r="K66" s="1"/>
    </row>
    <row r="67" spans="1:11" ht="12.75" customHeight="1">
      <c r="A67" s="1"/>
      <c r="B67" s="1"/>
      <c r="C67" s="1"/>
      <c r="D67" s="2"/>
      <c r="E67" s="1"/>
      <c r="F67" s="1"/>
      <c r="G67" s="1"/>
      <c r="H67" s="1"/>
      <c r="I67" s="1"/>
      <c r="J67" s="1"/>
      <c r="K67" s="1"/>
    </row>
    <row r="68" spans="1:11" ht="12.75" customHeight="1">
      <c r="A68" s="1"/>
      <c r="B68" s="1"/>
      <c r="C68" s="1"/>
      <c r="D68" s="2"/>
      <c r="E68" s="1"/>
      <c r="F68" s="1"/>
      <c r="G68" s="1"/>
      <c r="H68" s="1"/>
      <c r="I68" s="1"/>
      <c r="J68" s="1"/>
      <c r="K68" s="1"/>
    </row>
    <row r="69" spans="1:11" ht="12.75" customHeight="1">
      <c r="A69" s="1"/>
      <c r="B69" s="1"/>
      <c r="C69" s="1"/>
      <c r="D69" s="2"/>
      <c r="E69" s="1"/>
      <c r="F69" s="1"/>
      <c r="G69" s="1"/>
      <c r="H69" s="1"/>
      <c r="I69" s="1"/>
      <c r="J69" s="1"/>
      <c r="K69" s="1"/>
    </row>
    <row r="70" spans="1:11" ht="12.75" customHeight="1">
      <c r="A70" s="1"/>
      <c r="B70" s="1"/>
      <c r="C70" s="1"/>
      <c r="D70" s="2"/>
      <c r="E70" s="1"/>
      <c r="F70" s="1"/>
      <c r="G70" s="1"/>
      <c r="H70" s="1"/>
      <c r="I70" s="1"/>
      <c r="J70" s="1"/>
      <c r="K70" s="1"/>
    </row>
    <row r="71" spans="1:11" ht="12.75" customHeight="1">
      <c r="A71" s="1"/>
      <c r="B71" s="1"/>
      <c r="C71" s="1"/>
      <c r="D71" s="2"/>
      <c r="E71" s="1"/>
      <c r="F71" s="1"/>
      <c r="G71" s="1"/>
      <c r="H71" s="1"/>
      <c r="I71" s="1"/>
      <c r="J71" s="1"/>
      <c r="K71" s="1"/>
    </row>
    <row r="72" spans="1:11" ht="12.75" customHeight="1">
      <c r="A72" s="1"/>
      <c r="B72" s="1"/>
      <c r="C72" s="1"/>
      <c r="D72" s="2"/>
      <c r="E72" s="1"/>
      <c r="F72" s="1"/>
      <c r="G72" s="1"/>
      <c r="H72" s="1"/>
      <c r="I72" s="1"/>
      <c r="J72" s="1"/>
      <c r="K72" s="1"/>
    </row>
    <row r="73" spans="1:11" ht="12.75" customHeight="1">
      <c r="A73" s="1"/>
      <c r="B73" s="1"/>
      <c r="C73" s="1"/>
      <c r="D73" s="2"/>
      <c r="E73" s="1"/>
      <c r="F73" s="1"/>
      <c r="G73" s="1"/>
      <c r="H73" s="1"/>
      <c r="I73" s="1"/>
      <c r="J73" s="1"/>
      <c r="K73" s="1"/>
    </row>
    <row r="74" spans="1:11" ht="12.75" customHeight="1">
      <c r="A74" s="1"/>
      <c r="B74" s="1"/>
      <c r="C74" s="1"/>
      <c r="D74" s="2"/>
      <c r="E74" s="1"/>
      <c r="F74" s="1"/>
      <c r="G74" s="1"/>
      <c r="H74" s="1"/>
      <c r="I74" s="1"/>
      <c r="J74" s="1"/>
      <c r="K74" s="1"/>
    </row>
    <row r="75" spans="1:11" ht="12.75" customHeight="1">
      <c r="A75" s="1"/>
      <c r="B75" s="1"/>
      <c r="C75" s="1"/>
      <c r="D75" s="2"/>
      <c r="E75" s="1"/>
      <c r="F75" s="1"/>
      <c r="G75" s="1"/>
      <c r="H75" s="1"/>
      <c r="I75" s="1"/>
      <c r="J75" s="1"/>
      <c r="K75" s="1"/>
    </row>
    <row r="76" spans="1:11" ht="12.75" customHeight="1">
      <c r="A76" s="1"/>
      <c r="B76" s="1"/>
      <c r="C76" s="1"/>
      <c r="D76" s="2"/>
      <c r="E76" s="1"/>
      <c r="F76" s="1"/>
      <c r="G76" s="1"/>
      <c r="H76" s="1"/>
      <c r="I76" s="1"/>
      <c r="J76" s="1"/>
      <c r="K76" s="1"/>
    </row>
    <row r="77" spans="1:11" ht="12.75" customHeight="1">
      <c r="A77" s="1"/>
      <c r="B77" s="1"/>
      <c r="C77" s="1"/>
      <c r="D77" s="2"/>
      <c r="E77" s="1"/>
      <c r="F77" s="1"/>
      <c r="G77" s="1"/>
      <c r="H77" s="1"/>
      <c r="I77" s="1"/>
      <c r="J77" s="1"/>
      <c r="K77" s="1"/>
    </row>
    <row r="78" spans="1:11" ht="12.75" customHeight="1">
      <c r="A78" s="1"/>
      <c r="B78" s="1"/>
      <c r="C78" s="1"/>
      <c r="D78" s="2"/>
      <c r="E78" s="1"/>
      <c r="F78" s="1"/>
      <c r="G78" s="1"/>
      <c r="H78" s="1"/>
      <c r="I78" s="1"/>
      <c r="J78" s="1"/>
      <c r="K78" s="1"/>
    </row>
    <row r="79" spans="1:11" ht="12.75" customHeight="1">
      <c r="A79" s="1"/>
      <c r="B79" s="1"/>
      <c r="C79" s="1"/>
      <c r="D79" s="2"/>
      <c r="E79" s="1"/>
      <c r="F79" s="1"/>
      <c r="G79" s="1"/>
      <c r="H79" s="1"/>
      <c r="I79" s="1"/>
      <c r="J79" s="1"/>
      <c r="K79" s="1"/>
    </row>
    <row r="80" spans="1:11" ht="12.75" customHeight="1">
      <c r="A80" s="1"/>
      <c r="B80" s="1"/>
      <c r="C80" s="1"/>
      <c r="D80" s="2"/>
      <c r="E80" s="1"/>
      <c r="F80" s="1"/>
      <c r="G80" s="1"/>
      <c r="H80" s="1"/>
      <c r="I80" s="1"/>
      <c r="J80" s="1"/>
      <c r="K80" s="1"/>
    </row>
    <row r="81" spans="1:11" ht="12.75" customHeight="1">
      <c r="A81" s="1"/>
      <c r="B81" s="1"/>
      <c r="C81" s="1"/>
      <c r="D81" s="2"/>
      <c r="E81" s="1"/>
      <c r="F81" s="1"/>
      <c r="G81" s="1"/>
      <c r="H81" s="1"/>
      <c r="I81" s="1"/>
      <c r="J81" s="1"/>
      <c r="K81" s="1"/>
    </row>
    <row r="82" spans="1:11" ht="12.75" customHeight="1">
      <c r="A82" s="1"/>
      <c r="B82" s="1"/>
      <c r="C82" s="1"/>
      <c r="D82" s="2"/>
      <c r="E82" s="1"/>
      <c r="F82" s="1"/>
      <c r="G82" s="1"/>
      <c r="H82" s="1"/>
      <c r="I82" s="1"/>
      <c r="J82" s="1"/>
      <c r="K82" s="1"/>
    </row>
    <row r="83" spans="1:11" ht="12.75" customHeight="1">
      <c r="A83" s="1"/>
      <c r="B83" s="1"/>
      <c r="C83" s="1"/>
      <c r="D83" s="2"/>
      <c r="E83" s="1"/>
      <c r="F83" s="1"/>
      <c r="G83" s="1"/>
      <c r="H83" s="1"/>
      <c r="I83" s="1"/>
      <c r="J83" s="1"/>
      <c r="K83" s="1"/>
    </row>
    <row r="84" spans="1:11" ht="12.75" customHeight="1">
      <c r="A84" s="1"/>
      <c r="B84" s="1"/>
      <c r="C84" s="1"/>
      <c r="D84" s="2"/>
      <c r="E84" s="1"/>
      <c r="F84" s="1"/>
      <c r="G84" s="1"/>
      <c r="H84" s="1"/>
      <c r="I84" s="1"/>
      <c r="J84" s="1"/>
      <c r="K84" s="1"/>
    </row>
    <row r="85" spans="1:11" ht="12.75" customHeight="1">
      <c r="A85" s="1"/>
      <c r="B85" s="1"/>
      <c r="C85" s="1"/>
      <c r="D85" s="2"/>
      <c r="E85" s="1"/>
      <c r="F85" s="1"/>
      <c r="G85" s="1"/>
      <c r="H85" s="1"/>
      <c r="I85" s="1"/>
      <c r="J85" s="1"/>
      <c r="K85" s="1"/>
    </row>
    <row r="86" spans="1:11" ht="12.75" customHeight="1">
      <c r="A86" s="1"/>
      <c r="B86" s="1"/>
      <c r="C86" s="1"/>
      <c r="D86" s="2"/>
      <c r="E86" s="1"/>
      <c r="F86" s="1"/>
      <c r="G86" s="1"/>
      <c r="H86" s="1"/>
      <c r="I86" s="1"/>
      <c r="J86" s="1"/>
      <c r="K86" s="1"/>
    </row>
    <row r="87" spans="1:11" ht="12.75" customHeight="1">
      <c r="A87" s="1"/>
      <c r="B87" s="1"/>
      <c r="C87" s="1"/>
      <c r="D87" s="2"/>
      <c r="E87" s="1"/>
      <c r="F87" s="1"/>
      <c r="G87" s="1"/>
      <c r="H87" s="1"/>
      <c r="I87" s="1"/>
      <c r="J87" s="1"/>
      <c r="K87" s="1"/>
    </row>
    <row r="88" spans="1:11" ht="12.75" customHeight="1">
      <c r="A88" s="1"/>
      <c r="B88" s="1"/>
      <c r="C88" s="1"/>
      <c r="D88" s="2"/>
      <c r="E88" s="1"/>
      <c r="F88" s="1"/>
      <c r="G88" s="1"/>
      <c r="H88" s="1"/>
      <c r="I88" s="1"/>
      <c r="J88" s="1"/>
      <c r="K88" s="1"/>
    </row>
    <row r="89" spans="1:11" ht="12.75" customHeight="1">
      <c r="A89" s="1"/>
      <c r="B89" s="1"/>
      <c r="C89" s="1"/>
      <c r="D89" s="2"/>
      <c r="E89" s="1"/>
      <c r="F89" s="1"/>
      <c r="G89" s="1"/>
      <c r="H89" s="1"/>
      <c r="I89" s="1"/>
      <c r="J89" s="1"/>
      <c r="K89" s="1"/>
    </row>
    <row r="90" spans="1:11" ht="12.75" customHeight="1">
      <c r="A90" s="1"/>
      <c r="B90" s="1"/>
      <c r="C90" s="1"/>
      <c r="D90" s="2"/>
      <c r="E90" s="1"/>
      <c r="F90" s="1"/>
      <c r="G90" s="1"/>
      <c r="H90" s="1"/>
      <c r="I90" s="1"/>
      <c r="J90" s="1"/>
      <c r="K90" s="1"/>
    </row>
    <row r="91" spans="1:11" ht="12.75" customHeight="1">
      <c r="A91" s="1"/>
      <c r="B91" s="1"/>
      <c r="C91" s="1"/>
      <c r="D91" s="2"/>
      <c r="E91" s="1"/>
      <c r="F91" s="1"/>
      <c r="G91" s="1"/>
      <c r="H91" s="1"/>
      <c r="I91" s="1"/>
      <c r="J91" s="1"/>
      <c r="K91" s="1"/>
    </row>
    <row r="92" spans="1:11" ht="12.75" customHeight="1">
      <c r="A92" s="1"/>
      <c r="B92" s="1"/>
      <c r="C92" s="1"/>
      <c r="D92" s="2"/>
      <c r="E92" s="1"/>
      <c r="F92" s="1"/>
      <c r="G92" s="1"/>
      <c r="H92" s="1"/>
      <c r="I92" s="1"/>
      <c r="J92" s="1"/>
      <c r="K92" s="1"/>
    </row>
    <row r="93" spans="1:11" ht="12.75" customHeight="1">
      <c r="A93" s="1"/>
      <c r="B93" s="1"/>
      <c r="C93" s="1"/>
      <c r="D93" s="2"/>
      <c r="E93" s="1"/>
      <c r="F93" s="1"/>
      <c r="G93" s="1"/>
      <c r="H93" s="1"/>
      <c r="I93" s="1"/>
      <c r="J93" s="1"/>
      <c r="K93" s="1"/>
    </row>
    <row r="94" spans="1:11" ht="12.75" customHeight="1">
      <c r="A94" s="1"/>
      <c r="B94" s="1"/>
      <c r="C94" s="1"/>
      <c r="D94" s="2"/>
      <c r="E94" s="1"/>
      <c r="F94" s="1"/>
      <c r="G94" s="1"/>
      <c r="H94" s="1"/>
      <c r="I94" s="1"/>
      <c r="J94" s="1"/>
      <c r="K94" s="1"/>
    </row>
    <row r="95" spans="1:11" ht="12.75" customHeight="1">
      <c r="A95" s="1"/>
      <c r="B95" s="1"/>
      <c r="C95" s="1"/>
      <c r="D95" s="2"/>
      <c r="E95" s="1"/>
      <c r="F95" s="1"/>
      <c r="G95" s="1"/>
      <c r="H95" s="1"/>
      <c r="I95" s="1"/>
      <c r="J95" s="1"/>
      <c r="K95" s="1"/>
    </row>
    <row r="96" spans="1:11" ht="12.75" customHeight="1">
      <c r="A96" s="1"/>
      <c r="B96" s="1"/>
      <c r="C96" s="1"/>
      <c r="D96" s="2"/>
      <c r="E96" s="1"/>
      <c r="F96" s="1"/>
      <c r="G96" s="1"/>
      <c r="H96" s="1"/>
      <c r="I96" s="1"/>
      <c r="J96" s="1"/>
      <c r="K96" s="1"/>
    </row>
    <row r="97" spans="1:11" ht="12.75" customHeight="1">
      <c r="A97" s="1"/>
      <c r="B97" s="1"/>
      <c r="C97" s="1"/>
      <c r="D97" s="2"/>
      <c r="E97" s="1"/>
      <c r="F97" s="1"/>
      <c r="G97" s="1"/>
      <c r="H97" s="1"/>
      <c r="I97" s="1"/>
      <c r="J97" s="1"/>
      <c r="K97" s="1"/>
    </row>
    <row r="98" spans="1:11" ht="12.75" customHeight="1">
      <c r="A98" s="1"/>
      <c r="B98" s="1"/>
      <c r="C98" s="1"/>
      <c r="D98" s="2"/>
      <c r="E98" s="1"/>
      <c r="F98" s="1"/>
      <c r="G98" s="1"/>
      <c r="H98" s="1"/>
      <c r="I98" s="1"/>
      <c r="J98" s="1"/>
      <c r="K98" s="1"/>
    </row>
    <row r="99" spans="1:11" ht="12.75" customHeight="1">
      <c r="A99" s="1"/>
      <c r="B99" s="1"/>
      <c r="C99" s="1"/>
      <c r="D99" s="2"/>
      <c r="E99" s="1"/>
      <c r="F99" s="1"/>
      <c r="G99" s="1"/>
      <c r="H99" s="1"/>
      <c r="I99" s="1"/>
      <c r="J99" s="1"/>
      <c r="K99" s="1"/>
    </row>
    <row r="100" spans="1:11" ht="12.75" customHeight="1">
      <c r="A100" s="1"/>
      <c r="B100" s="1"/>
      <c r="C100" s="1"/>
      <c r="D100" s="2"/>
      <c r="E100" s="1"/>
      <c r="F100" s="1"/>
      <c r="G100" s="1"/>
      <c r="H100" s="1"/>
      <c r="I100" s="1"/>
      <c r="J100" s="1"/>
      <c r="K100" s="1"/>
    </row>
  </sheetData>
  <sheetProtection/>
  <mergeCells count="10">
    <mergeCell ref="A1:B1"/>
    <mergeCell ref="D1:E1"/>
    <mergeCell ref="A2:B2"/>
    <mergeCell ref="A4:E4"/>
    <mergeCell ref="C46:E46"/>
    <mergeCell ref="D2:E2"/>
    <mergeCell ref="A5:E5"/>
    <mergeCell ref="A8:E8"/>
    <mergeCell ref="A6:E6"/>
    <mergeCell ref="A7:E7"/>
  </mergeCells>
  <printOptions/>
  <pageMargins left="0.7" right="0.7" top="0.75" bottom="0.7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L142"/>
  <sheetViews>
    <sheetView zoomScalePageLayoutView="0" workbookViewId="0" topLeftCell="A1">
      <selection activeCell="G32" sqref="G32"/>
    </sheetView>
  </sheetViews>
  <sheetFormatPr defaultColWidth="14.421875" defaultRowHeight="15" customHeight="1"/>
  <cols>
    <col min="1" max="1" width="5.421875" style="0" customWidth="1"/>
    <col min="2" max="2" width="31.28125" style="0" customWidth="1"/>
    <col min="3" max="3" width="17.8515625" style="0" customWidth="1"/>
    <col min="4" max="4" width="16.7109375" style="0" customWidth="1"/>
    <col min="5" max="5" width="18.140625" style="0" customWidth="1"/>
    <col min="6" max="6" width="15.57421875" style="0" customWidth="1"/>
    <col min="7" max="7" width="17.28125" style="0" customWidth="1"/>
    <col min="8" max="8" width="17.421875" style="0" customWidth="1"/>
    <col min="9" max="9" width="16.140625" style="0" customWidth="1"/>
    <col min="10" max="10" width="10.00390625" style="0" customWidth="1"/>
    <col min="11" max="11" width="9.00390625" style="0" customWidth="1"/>
    <col min="12" max="12" width="14.57421875" style="0" hidden="1" customWidth="1"/>
  </cols>
  <sheetData>
    <row r="1" spans="1:12" ht="12.75" customHeight="1">
      <c r="A1" s="54"/>
      <c r="B1" s="55"/>
      <c r="C1" s="56"/>
      <c r="D1" s="56"/>
      <c r="E1" s="56"/>
      <c r="F1" s="56"/>
      <c r="G1" s="56"/>
      <c r="H1" s="56"/>
      <c r="I1" s="57" t="s">
        <v>53</v>
      </c>
      <c r="J1" s="56"/>
      <c r="K1" s="55"/>
      <c r="L1" s="55"/>
    </row>
    <row r="2" spans="1:12" ht="12.75" customHeight="1">
      <c r="A2" s="54"/>
      <c r="B2" s="55"/>
      <c r="C2" s="56"/>
      <c r="D2" s="56"/>
      <c r="E2" s="56"/>
      <c r="F2" s="56"/>
      <c r="G2" s="56"/>
      <c r="H2" s="56"/>
      <c r="I2" s="57"/>
      <c r="J2" s="56"/>
      <c r="K2" s="55"/>
      <c r="L2" s="55"/>
    </row>
    <row r="3" spans="1:12" ht="12.75" customHeight="1">
      <c r="A3" s="367" t="s">
        <v>54</v>
      </c>
      <c r="B3" s="358"/>
      <c r="C3" s="358"/>
      <c r="D3" s="358"/>
      <c r="E3" s="358"/>
      <c r="F3" s="358"/>
      <c r="G3" s="358"/>
      <c r="H3" s="358"/>
      <c r="I3" s="358"/>
      <c r="J3" s="358"/>
      <c r="K3" s="358"/>
      <c r="L3" s="55"/>
    </row>
    <row r="4" spans="1:12" ht="12.75" customHeight="1">
      <c r="A4" s="366" t="str">
        <f>+'49_'!A6:E6</f>
        <v>(Kèm theo Nghị quyết số     /NQ-HĐND  ngày    tháng 7 năm 2021 của Hội đồng nhân dân  huyện Ia H'Drai)</v>
      </c>
      <c r="B4" s="358"/>
      <c r="C4" s="358"/>
      <c r="D4" s="358"/>
      <c r="E4" s="358"/>
      <c r="F4" s="358"/>
      <c r="G4" s="358"/>
      <c r="H4" s="358"/>
      <c r="I4" s="358"/>
      <c r="J4" s="358"/>
      <c r="K4" s="358"/>
      <c r="L4" s="55"/>
    </row>
    <row r="5" spans="1:12" ht="12.75" customHeight="1" hidden="1">
      <c r="A5" s="366" t="str">
        <f>+'49_'!A7:E7</f>
        <v>(Kèm theo tờ trình số     /TTr-UBND ngày     tháng    năm 2021 của Ủy ban nhân dân huyện Ia H'Drai)</v>
      </c>
      <c r="B5" s="358"/>
      <c r="C5" s="358"/>
      <c r="D5" s="358"/>
      <c r="E5" s="358"/>
      <c r="F5" s="358"/>
      <c r="G5" s="358"/>
      <c r="H5" s="358"/>
      <c r="I5" s="358"/>
      <c r="J5" s="358"/>
      <c r="K5" s="358"/>
      <c r="L5" s="55"/>
    </row>
    <row r="6" spans="1:12" ht="12.75" customHeight="1" hidden="1">
      <c r="A6" s="366" t="str">
        <f>+'49_'!A8:E8</f>
        <v>(Kèm theo tờ trình số     /TTr-TCKH ngày     tháng    năm 2021 của phòng Tài chính - Kế hoạch huyện)</v>
      </c>
      <c r="B6" s="358"/>
      <c r="C6" s="358"/>
      <c r="D6" s="358"/>
      <c r="E6" s="358"/>
      <c r="F6" s="358"/>
      <c r="G6" s="358"/>
      <c r="H6" s="358"/>
      <c r="I6" s="358"/>
      <c r="J6" s="358"/>
      <c r="K6" s="358"/>
      <c r="L6" s="55"/>
    </row>
    <row r="7" spans="1:12" ht="12.75" customHeight="1">
      <c r="A7" s="59"/>
      <c r="B7" s="59"/>
      <c r="C7" s="59"/>
      <c r="D7" s="59"/>
      <c r="E7" s="59"/>
      <c r="F7" s="59"/>
      <c r="G7" s="59"/>
      <c r="H7" s="59"/>
      <c r="I7" s="59"/>
      <c r="J7" s="59"/>
      <c r="K7" s="59"/>
      <c r="L7" s="55"/>
    </row>
    <row r="8" spans="1:12" ht="12.75" customHeight="1">
      <c r="A8" s="55"/>
      <c r="B8" s="55"/>
      <c r="C8" s="56"/>
      <c r="D8" s="56"/>
      <c r="E8" s="56"/>
      <c r="F8" s="56"/>
      <c r="G8" s="56"/>
      <c r="H8" s="56"/>
      <c r="I8" s="56"/>
      <c r="J8" s="56"/>
      <c r="K8" s="60" t="s">
        <v>55</v>
      </c>
      <c r="L8" s="56">
        <f>11408499254-G12</f>
        <v>-9532755550</v>
      </c>
    </row>
    <row r="9" spans="1:12" ht="30.75" customHeight="1">
      <c r="A9" s="370" t="s">
        <v>5</v>
      </c>
      <c r="B9" s="370" t="s">
        <v>6</v>
      </c>
      <c r="C9" s="372" t="s">
        <v>56</v>
      </c>
      <c r="D9" s="373"/>
      <c r="E9" s="376" t="s">
        <v>57</v>
      </c>
      <c r="F9" s="372" t="s">
        <v>58</v>
      </c>
      <c r="G9" s="375"/>
      <c r="H9" s="375"/>
      <c r="I9" s="373"/>
      <c r="J9" s="374" t="s">
        <v>9</v>
      </c>
      <c r="K9" s="373"/>
      <c r="L9" s="55"/>
    </row>
    <row r="10" spans="1:12" ht="52.5" customHeight="1">
      <c r="A10" s="371"/>
      <c r="B10" s="371"/>
      <c r="C10" s="61" t="s">
        <v>59</v>
      </c>
      <c r="D10" s="61" t="s">
        <v>60</v>
      </c>
      <c r="E10" s="371"/>
      <c r="F10" s="61" t="s">
        <v>61</v>
      </c>
      <c r="G10" s="61" t="s">
        <v>62</v>
      </c>
      <c r="H10" s="61" t="s">
        <v>63</v>
      </c>
      <c r="I10" s="61" t="s">
        <v>64</v>
      </c>
      <c r="J10" s="61" t="s">
        <v>59</v>
      </c>
      <c r="K10" s="62" t="s">
        <v>60</v>
      </c>
      <c r="L10" s="55"/>
    </row>
    <row r="11" spans="1:12" ht="38.25" customHeight="1">
      <c r="A11" s="63" t="s">
        <v>10</v>
      </c>
      <c r="B11" s="63" t="s">
        <v>46</v>
      </c>
      <c r="C11" s="64">
        <v>1</v>
      </c>
      <c r="D11" s="64">
        <v>2</v>
      </c>
      <c r="E11" s="64" t="s">
        <v>65</v>
      </c>
      <c r="F11" s="64">
        <v>4</v>
      </c>
      <c r="G11" s="64">
        <v>5</v>
      </c>
      <c r="H11" s="64">
        <v>6</v>
      </c>
      <c r="I11" s="64">
        <v>7</v>
      </c>
      <c r="J11" s="64" t="s">
        <v>66</v>
      </c>
      <c r="K11" s="63" t="s">
        <v>67</v>
      </c>
      <c r="L11" s="65"/>
    </row>
    <row r="12" spans="1:12" ht="12.75" customHeight="1">
      <c r="A12" s="66"/>
      <c r="B12" s="66" t="s">
        <v>68</v>
      </c>
      <c r="C12" s="67">
        <v>160261000000</v>
      </c>
      <c r="D12" s="67">
        <v>190501000000</v>
      </c>
      <c r="E12" s="67">
        <v>361659995150</v>
      </c>
      <c r="F12" s="67">
        <v>1348933794</v>
      </c>
      <c r="G12" s="67">
        <v>20941254804</v>
      </c>
      <c r="H12" s="67">
        <v>298867590825</v>
      </c>
      <c r="I12" s="67">
        <v>40502215727</v>
      </c>
      <c r="J12" s="67">
        <v>225.6693738027343</v>
      </c>
      <c r="K12" s="67">
        <v>189.84676991196898</v>
      </c>
      <c r="L12" s="65"/>
    </row>
    <row r="13" spans="1:12" ht="12.75" customHeight="1">
      <c r="A13" s="68" t="s">
        <v>10</v>
      </c>
      <c r="B13" s="69" t="s">
        <v>69</v>
      </c>
      <c r="C13" s="70">
        <v>30370000000</v>
      </c>
      <c r="D13" s="70">
        <v>60610000000</v>
      </c>
      <c r="E13" s="70">
        <v>95504499729</v>
      </c>
      <c r="F13" s="70">
        <v>1348933794</v>
      </c>
      <c r="G13" s="70">
        <v>17637794264</v>
      </c>
      <c r="H13" s="70">
        <v>72586187544</v>
      </c>
      <c r="I13" s="70">
        <v>3931584127</v>
      </c>
      <c r="J13" s="70">
        <v>314.46987069147184</v>
      </c>
      <c r="K13" s="70">
        <v>157.57218236099652</v>
      </c>
      <c r="L13" s="65"/>
    </row>
    <row r="14" spans="1:12" ht="27" customHeight="1">
      <c r="A14" s="68">
        <v>1</v>
      </c>
      <c r="B14" s="69" t="s">
        <v>70</v>
      </c>
      <c r="C14" s="70">
        <v>1800000000</v>
      </c>
      <c r="D14" s="70">
        <v>1800000000</v>
      </c>
      <c r="E14" s="70">
        <v>5136722590</v>
      </c>
      <c r="F14" s="70">
        <v>0</v>
      </c>
      <c r="G14" s="70">
        <v>4622813926</v>
      </c>
      <c r="H14" s="70">
        <v>513908664</v>
      </c>
      <c r="I14" s="70">
        <v>0</v>
      </c>
      <c r="J14" s="70"/>
      <c r="K14" s="70"/>
      <c r="L14" s="65"/>
    </row>
    <row r="15" spans="1:12" ht="12.75" customHeight="1">
      <c r="A15" s="71"/>
      <c r="B15" s="72" t="s">
        <v>71</v>
      </c>
      <c r="C15" s="73">
        <v>1750000000</v>
      </c>
      <c r="D15" s="73">
        <v>1750000000</v>
      </c>
      <c r="E15" s="73">
        <v>5136097421</v>
      </c>
      <c r="F15" s="73"/>
      <c r="G15" s="73">
        <v>4622487676</v>
      </c>
      <c r="H15" s="73">
        <v>513609745</v>
      </c>
      <c r="I15" s="73"/>
      <c r="J15" s="73"/>
      <c r="K15" s="73"/>
      <c r="L15" s="55">
        <v>5136.097421</v>
      </c>
    </row>
    <row r="16" spans="1:12" ht="25.5" customHeight="1">
      <c r="A16" s="71"/>
      <c r="B16" s="74" t="s">
        <v>72</v>
      </c>
      <c r="C16" s="73"/>
      <c r="D16" s="73"/>
      <c r="E16" s="73">
        <v>0</v>
      </c>
      <c r="F16" s="73"/>
      <c r="G16" s="73"/>
      <c r="H16" s="73"/>
      <c r="I16" s="73"/>
      <c r="J16" s="73"/>
      <c r="K16" s="73"/>
      <c r="L16" s="55">
        <v>513.609745</v>
      </c>
    </row>
    <row r="17" spans="1:12" ht="12.75" customHeight="1">
      <c r="A17" s="71"/>
      <c r="B17" s="72" t="s">
        <v>73</v>
      </c>
      <c r="C17" s="73">
        <v>50000000</v>
      </c>
      <c r="D17" s="73">
        <v>50000000</v>
      </c>
      <c r="E17" s="73">
        <v>362500</v>
      </c>
      <c r="F17" s="73"/>
      <c r="G17" s="73">
        <v>326250</v>
      </c>
      <c r="H17" s="73">
        <v>36250</v>
      </c>
      <c r="I17" s="73"/>
      <c r="J17" s="73"/>
      <c r="K17" s="73"/>
      <c r="L17" s="55"/>
    </row>
    <row r="18" spans="1:12" ht="12.75" customHeight="1">
      <c r="A18" s="71"/>
      <c r="B18" s="72" t="s">
        <v>74</v>
      </c>
      <c r="C18" s="73"/>
      <c r="D18" s="73"/>
      <c r="E18" s="73">
        <v>0</v>
      </c>
      <c r="F18" s="73"/>
      <c r="G18" s="73"/>
      <c r="H18" s="73"/>
      <c r="I18" s="73"/>
      <c r="J18" s="73"/>
      <c r="K18" s="73"/>
      <c r="L18" s="55"/>
    </row>
    <row r="19" spans="1:12" ht="38.25" customHeight="1">
      <c r="A19" s="71"/>
      <c r="B19" s="74" t="s">
        <v>75</v>
      </c>
      <c r="C19" s="73"/>
      <c r="D19" s="73"/>
      <c r="E19" s="73">
        <v>0</v>
      </c>
      <c r="F19" s="73"/>
      <c r="G19" s="73"/>
      <c r="H19" s="73"/>
      <c r="I19" s="73"/>
      <c r="J19" s="73"/>
      <c r="K19" s="73"/>
      <c r="L19" s="55"/>
    </row>
    <row r="20" spans="1:12" ht="12.75" customHeight="1">
      <c r="A20" s="71"/>
      <c r="B20" s="72" t="s">
        <v>76</v>
      </c>
      <c r="C20" s="73"/>
      <c r="D20" s="73"/>
      <c r="E20" s="73">
        <v>262669</v>
      </c>
      <c r="F20" s="73"/>
      <c r="G20" s="73"/>
      <c r="H20" s="73">
        <v>262669</v>
      </c>
      <c r="I20" s="73"/>
      <c r="J20" s="73"/>
      <c r="K20" s="73"/>
      <c r="L20" s="55"/>
    </row>
    <row r="21" spans="1:12" ht="12.75" customHeight="1">
      <c r="A21" s="71"/>
      <c r="B21" s="74" t="s">
        <v>77</v>
      </c>
      <c r="C21" s="73"/>
      <c r="D21" s="73"/>
      <c r="E21" s="73">
        <v>262669</v>
      </c>
      <c r="F21" s="73"/>
      <c r="G21" s="73"/>
      <c r="H21" s="73">
        <v>262669</v>
      </c>
      <c r="I21" s="73"/>
      <c r="J21" s="73"/>
      <c r="K21" s="73"/>
      <c r="L21" s="55"/>
    </row>
    <row r="22" spans="1:12" ht="36" customHeight="1">
      <c r="A22" s="68">
        <v>2</v>
      </c>
      <c r="B22" s="69" t="s">
        <v>78</v>
      </c>
      <c r="C22" s="70">
        <v>160000000</v>
      </c>
      <c r="D22" s="70">
        <v>160000000</v>
      </c>
      <c r="E22" s="70">
        <v>8241124662</v>
      </c>
      <c r="F22" s="70">
        <v>0</v>
      </c>
      <c r="G22" s="70">
        <v>3388075064</v>
      </c>
      <c r="H22" s="70">
        <v>4853049598</v>
      </c>
      <c r="I22" s="70">
        <v>0</v>
      </c>
      <c r="J22" s="70">
        <v>5150.70291375</v>
      </c>
      <c r="K22" s="70">
        <v>5150.70291375</v>
      </c>
      <c r="L22" s="65"/>
    </row>
    <row r="23" spans="1:12" ht="12.75" customHeight="1">
      <c r="A23" s="71"/>
      <c r="B23" s="72" t="s">
        <v>71</v>
      </c>
      <c r="C23" s="73">
        <v>10000000</v>
      </c>
      <c r="D23" s="73">
        <v>10000000</v>
      </c>
      <c r="E23" s="73">
        <v>7925739495</v>
      </c>
      <c r="F23" s="73"/>
      <c r="G23" s="73">
        <v>3087188326</v>
      </c>
      <c r="H23" s="73">
        <v>4838551169</v>
      </c>
      <c r="I23" s="73"/>
      <c r="J23" s="70">
        <v>79257.39495</v>
      </c>
      <c r="K23" s="70">
        <v>79257.39495</v>
      </c>
      <c r="L23" s="55">
        <v>61.048576881090135</v>
      </c>
    </row>
    <row r="24" spans="1:12" ht="12.75" customHeight="1">
      <c r="A24" s="71"/>
      <c r="B24" s="72" t="s">
        <v>73</v>
      </c>
      <c r="C24" s="73">
        <v>90000000</v>
      </c>
      <c r="D24" s="73">
        <v>90000000</v>
      </c>
      <c r="E24" s="73">
        <v>144105996</v>
      </c>
      <c r="F24" s="73"/>
      <c r="G24" s="73">
        <v>129695395</v>
      </c>
      <c r="H24" s="73">
        <v>14410601</v>
      </c>
      <c r="I24" s="73"/>
      <c r="J24" s="70">
        <v>160.11777333333333</v>
      </c>
      <c r="K24" s="70">
        <v>160.11777333333333</v>
      </c>
      <c r="L24" s="55">
        <v>38.951423118909865</v>
      </c>
    </row>
    <row r="25" spans="1:12" ht="12.75" customHeight="1">
      <c r="A25" s="71"/>
      <c r="B25" s="72" t="s">
        <v>74</v>
      </c>
      <c r="C25" s="73"/>
      <c r="D25" s="73">
        <v>0</v>
      </c>
      <c r="E25" s="73">
        <v>0</v>
      </c>
      <c r="F25" s="73"/>
      <c r="G25" s="73"/>
      <c r="H25" s="73"/>
      <c r="I25" s="73"/>
      <c r="J25" s="70"/>
      <c r="K25" s="70"/>
      <c r="L25" s="55"/>
    </row>
    <row r="26" spans="1:12" ht="38.25" customHeight="1">
      <c r="A26" s="71"/>
      <c r="B26" s="74" t="s">
        <v>75</v>
      </c>
      <c r="C26" s="73"/>
      <c r="D26" s="73">
        <v>0</v>
      </c>
      <c r="E26" s="73">
        <v>0</v>
      </c>
      <c r="F26" s="73"/>
      <c r="G26" s="73"/>
      <c r="H26" s="73"/>
      <c r="I26" s="73"/>
      <c r="J26" s="70"/>
      <c r="K26" s="70"/>
      <c r="L26" s="55"/>
    </row>
    <row r="27" spans="1:12" ht="12.75" customHeight="1">
      <c r="A27" s="71"/>
      <c r="B27" s="72" t="s">
        <v>79</v>
      </c>
      <c r="C27" s="73">
        <v>60000000</v>
      </c>
      <c r="D27" s="73">
        <v>60000000</v>
      </c>
      <c r="E27" s="73">
        <v>171279171</v>
      </c>
      <c r="F27" s="73"/>
      <c r="G27" s="73">
        <v>171191343</v>
      </c>
      <c r="H27" s="73">
        <v>87828</v>
      </c>
      <c r="I27" s="73"/>
      <c r="J27" s="70">
        <v>285.465285</v>
      </c>
      <c r="K27" s="70">
        <v>285.465285</v>
      </c>
      <c r="L27" s="55"/>
    </row>
    <row r="28" spans="1:12" ht="25.5" customHeight="1">
      <c r="A28" s="68">
        <v>3</v>
      </c>
      <c r="B28" s="69" t="s">
        <v>80</v>
      </c>
      <c r="C28" s="73"/>
      <c r="D28" s="73"/>
      <c r="E28" s="73">
        <v>0</v>
      </c>
      <c r="F28" s="73"/>
      <c r="G28" s="73"/>
      <c r="H28" s="73"/>
      <c r="I28" s="73"/>
      <c r="J28" s="73"/>
      <c r="K28" s="73"/>
      <c r="L28" s="55"/>
    </row>
    <row r="29" spans="1:12" ht="12.75" customHeight="1">
      <c r="A29" s="71"/>
      <c r="B29" s="72" t="s">
        <v>71</v>
      </c>
      <c r="C29" s="73"/>
      <c r="D29" s="73"/>
      <c r="E29" s="73">
        <v>0</v>
      </c>
      <c r="F29" s="73"/>
      <c r="G29" s="73"/>
      <c r="H29" s="73"/>
      <c r="I29" s="73"/>
      <c r="J29" s="73"/>
      <c r="K29" s="73"/>
      <c r="L29" s="55"/>
    </row>
    <row r="30" spans="1:12" ht="25.5" customHeight="1">
      <c r="A30" s="71"/>
      <c r="B30" s="74" t="s">
        <v>81</v>
      </c>
      <c r="C30" s="73"/>
      <c r="D30" s="73"/>
      <c r="E30" s="73">
        <v>0</v>
      </c>
      <c r="F30" s="73"/>
      <c r="G30" s="73"/>
      <c r="H30" s="73"/>
      <c r="I30" s="73"/>
      <c r="J30" s="73"/>
      <c r="K30" s="73"/>
      <c r="L30" s="55"/>
    </row>
    <row r="31" spans="1:12" ht="12.75" customHeight="1">
      <c r="A31" s="71"/>
      <c r="B31" s="72" t="s">
        <v>73</v>
      </c>
      <c r="C31" s="73"/>
      <c r="D31" s="73"/>
      <c r="E31" s="73">
        <v>0</v>
      </c>
      <c r="F31" s="73"/>
      <c r="G31" s="73"/>
      <c r="H31" s="73"/>
      <c r="I31" s="73"/>
      <c r="J31" s="73"/>
      <c r="K31" s="73"/>
      <c r="L31" s="55"/>
    </row>
    <row r="32" spans="1:12" ht="25.5" customHeight="1">
      <c r="A32" s="71"/>
      <c r="B32" s="74" t="s">
        <v>82</v>
      </c>
      <c r="C32" s="73"/>
      <c r="D32" s="73"/>
      <c r="E32" s="73">
        <v>0</v>
      </c>
      <c r="F32" s="73"/>
      <c r="G32" s="73"/>
      <c r="H32" s="73"/>
      <c r="I32" s="73"/>
      <c r="J32" s="73"/>
      <c r="K32" s="73"/>
      <c r="L32" s="55"/>
    </row>
    <row r="33" spans="1:12" ht="12.75" customHeight="1">
      <c r="A33" s="71"/>
      <c r="B33" s="72" t="s">
        <v>83</v>
      </c>
      <c r="C33" s="73"/>
      <c r="D33" s="73"/>
      <c r="E33" s="73">
        <v>0</v>
      </c>
      <c r="F33" s="73"/>
      <c r="G33" s="73"/>
      <c r="H33" s="73"/>
      <c r="I33" s="73"/>
      <c r="J33" s="73"/>
      <c r="K33" s="73"/>
      <c r="L33" s="55"/>
    </row>
    <row r="34" spans="1:12" ht="12.75" customHeight="1">
      <c r="A34" s="71"/>
      <c r="B34" s="72" t="s">
        <v>74</v>
      </c>
      <c r="C34" s="73"/>
      <c r="D34" s="73"/>
      <c r="E34" s="73">
        <v>0</v>
      </c>
      <c r="F34" s="73"/>
      <c r="G34" s="73"/>
      <c r="H34" s="73"/>
      <c r="I34" s="73"/>
      <c r="J34" s="73"/>
      <c r="K34" s="73"/>
      <c r="L34" s="55"/>
    </row>
    <row r="35" spans="1:12" ht="38.25" customHeight="1">
      <c r="A35" s="71"/>
      <c r="B35" s="74" t="s">
        <v>84</v>
      </c>
      <c r="C35" s="73"/>
      <c r="D35" s="73"/>
      <c r="E35" s="73">
        <v>0</v>
      </c>
      <c r="F35" s="73"/>
      <c r="G35" s="73"/>
      <c r="H35" s="73"/>
      <c r="I35" s="73"/>
      <c r="J35" s="73"/>
      <c r="K35" s="73"/>
      <c r="L35" s="55"/>
    </row>
    <row r="36" spans="1:12" ht="12.75" customHeight="1">
      <c r="A36" s="71"/>
      <c r="B36" s="72" t="s">
        <v>79</v>
      </c>
      <c r="C36" s="73"/>
      <c r="D36" s="73"/>
      <c r="E36" s="73">
        <v>0</v>
      </c>
      <c r="F36" s="73"/>
      <c r="G36" s="73"/>
      <c r="H36" s="73"/>
      <c r="I36" s="73"/>
      <c r="J36" s="73"/>
      <c r="K36" s="73"/>
      <c r="L36" s="55"/>
    </row>
    <row r="37" spans="1:12" ht="12.75" customHeight="1">
      <c r="A37" s="71"/>
      <c r="B37" s="74" t="s">
        <v>77</v>
      </c>
      <c r="C37" s="73"/>
      <c r="D37" s="73"/>
      <c r="E37" s="73">
        <v>0</v>
      </c>
      <c r="F37" s="73"/>
      <c r="G37" s="73"/>
      <c r="H37" s="73"/>
      <c r="I37" s="73"/>
      <c r="J37" s="73"/>
      <c r="K37" s="73"/>
      <c r="L37" s="55"/>
    </row>
    <row r="38" spans="1:12" ht="12.75" customHeight="1">
      <c r="A38" s="71"/>
      <c r="B38" s="72" t="s">
        <v>85</v>
      </c>
      <c r="C38" s="73"/>
      <c r="D38" s="73"/>
      <c r="E38" s="73">
        <v>0</v>
      </c>
      <c r="F38" s="73"/>
      <c r="G38" s="73"/>
      <c r="H38" s="73"/>
      <c r="I38" s="73"/>
      <c r="J38" s="73"/>
      <c r="K38" s="73"/>
      <c r="L38" s="55"/>
    </row>
    <row r="39" spans="1:12" ht="25.5" customHeight="1">
      <c r="A39" s="71"/>
      <c r="B39" s="74" t="s">
        <v>81</v>
      </c>
      <c r="C39" s="73"/>
      <c r="D39" s="73"/>
      <c r="E39" s="73">
        <v>0</v>
      </c>
      <c r="F39" s="73"/>
      <c r="G39" s="73"/>
      <c r="H39" s="73"/>
      <c r="I39" s="73"/>
      <c r="J39" s="73"/>
      <c r="K39" s="73"/>
      <c r="L39" s="55"/>
    </row>
    <row r="40" spans="1:12" ht="25.5" customHeight="1">
      <c r="A40" s="68">
        <v>4</v>
      </c>
      <c r="B40" s="69" t="s">
        <v>86</v>
      </c>
      <c r="C40" s="70">
        <v>19340000000</v>
      </c>
      <c r="D40" s="70">
        <v>19340000000</v>
      </c>
      <c r="E40" s="70">
        <v>28126383994</v>
      </c>
      <c r="F40" s="70">
        <v>0</v>
      </c>
      <c r="G40" s="70">
        <v>4357688331</v>
      </c>
      <c r="H40" s="70">
        <v>23768695663</v>
      </c>
      <c r="I40" s="70">
        <v>0</v>
      </c>
      <c r="J40" s="70">
        <v>145.43114784901758</v>
      </c>
      <c r="K40" s="70">
        <v>145.43114784901758</v>
      </c>
      <c r="L40" s="65"/>
    </row>
    <row r="41" spans="1:12" ht="12.75" customHeight="1">
      <c r="A41" s="71"/>
      <c r="B41" s="72" t="s">
        <v>71</v>
      </c>
      <c r="C41" s="73">
        <v>10440000000</v>
      </c>
      <c r="D41" s="73">
        <v>10440000000</v>
      </c>
      <c r="E41" s="73">
        <v>18856400752</v>
      </c>
      <c r="F41" s="73"/>
      <c r="G41" s="73">
        <v>1885640022</v>
      </c>
      <c r="H41" s="73">
        <v>16970760730</v>
      </c>
      <c r="I41" s="73"/>
      <c r="J41" s="73">
        <v>180.61686544061303</v>
      </c>
      <c r="K41" s="73">
        <v>180.61686544061303</v>
      </c>
      <c r="L41" s="55"/>
    </row>
    <row r="42" spans="1:12" ht="12.75" customHeight="1">
      <c r="A42" s="71"/>
      <c r="B42" s="72" t="s">
        <v>73</v>
      </c>
      <c r="C42" s="73">
        <v>120000000</v>
      </c>
      <c r="D42" s="73">
        <v>120000000</v>
      </c>
      <c r="E42" s="73">
        <v>429254518</v>
      </c>
      <c r="F42" s="73"/>
      <c r="G42" s="73">
        <v>42925450</v>
      </c>
      <c r="H42" s="73">
        <v>386329068</v>
      </c>
      <c r="I42" s="73"/>
      <c r="J42" s="73"/>
      <c r="K42" s="73"/>
      <c r="L42" s="55"/>
    </row>
    <row r="43" spans="1:12" ht="12.75" customHeight="1">
      <c r="A43" s="71"/>
      <c r="B43" s="72" t="s">
        <v>74</v>
      </c>
      <c r="C43" s="73">
        <v>40000000</v>
      </c>
      <c r="D43" s="73">
        <v>40000000</v>
      </c>
      <c r="E43" s="73">
        <v>21309687</v>
      </c>
      <c r="F43" s="73"/>
      <c r="G43" s="73"/>
      <c r="H43" s="73">
        <v>21309687</v>
      </c>
      <c r="I43" s="73"/>
      <c r="J43" s="73"/>
      <c r="K43" s="73"/>
      <c r="L43" s="55"/>
    </row>
    <row r="44" spans="1:12" ht="38.25" customHeight="1">
      <c r="A44" s="71"/>
      <c r="B44" s="74" t="s">
        <v>87</v>
      </c>
      <c r="C44" s="73"/>
      <c r="D44" s="73">
        <v>0</v>
      </c>
      <c r="E44" s="73">
        <v>0</v>
      </c>
      <c r="F44" s="73"/>
      <c r="G44" s="73"/>
      <c r="H44" s="73"/>
      <c r="I44" s="73"/>
      <c r="J44" s="73"/>
      <c r="K44" s="73"/>
      <c r="L44" s="55"/>
    </row>
    <row r="45" spans="1:12" ht="12.75" customHeight="1">
      <c r="A45" s="71"/>
      <c r="B45" s="72" t="s">
        <v>79</v>
      </c>
      <c r="C45" s="73">
        <v>8740000000</v>
      </c>
      <c r="D45" s="73">
        <v>8740000000</v>
      </c>
      <c r="E45" s="73">
        <v>8819419037</v>
      </c>
      <c r="F45" s="73"/>
      <c r="G45" s="73">
        <v>2429122859</v>
      </c>
      <c r="H45" s="73">
        <v>6390296178</v>
      </c>
      <c r="I45" s="73"/>
      <c r="J45" s="73">
        <v>100.90868463386728</v>
      </c>
      <c r="K45" s="73">
        <v>100.90868463386728</v>
      </c>
      <c r="L45" s="55"/>
    </row>
    <row r="46" spans="1:12" ht="12.75" customHeight="1">
      <c r="A46" s="71"/>
      <c r="B46" s="72" t="s">
        <v>76</v>
      </c>
      <c r="C46" s="73"/>
      <c r="D46" s="73">
        <v>0</v>
      </c>
      <c r="E46" s="73">
        <v>0</v>
      </c>
      <c r="F46" s="73"/>
      <c r="G46" s="73"/>
      <c r="H46" s="73"/>
      <c r="I46" s="73"/>
      <c r="J46" s="73"/>
      <c r="K46" s="73"/>
      <c r="L46" s="55"/>
    </row>
    <row r="47" spans="1:12" ht="12.75" customHeight="1">
      <c r="A47" s="68">
        <v>5</v>
      </c>
      <c r="B47" s="69" t="s">
        <v>88</v>
      </c>
      <c r="C47" s="70">
        <v>720000000</v>
      </c>
      <c r="D47" s="70">
        <v>720000000</v>
      </c>
      <c r="E47" s="70">
        <v>821675682</v>
      </c>
      <c r="F47" s="70"/>
      <c r="G47" s="70"/>
      <c r="H47" s="70">
        <v>590445223</v>
      </c>
      <c r="I47" s="70">
        <v>231230459</v>
      </c>
      <c r="J47" s="70">
        <v>114.1216225</v>
      </c>
      <c r="K47" s="70">
        <v>114.1216225</v>
      </c>
      <c r="L47" s="65"/>
    </row>
    <row r="48" spans="1:12" ht="12.75" customHeight="1">
      <c r="A48" s="68">
        <v>6</v>
      </c>
      <c r="B48" s="69" t="s">
        <v>89</v>
      </c>
      <c r="C48" s="70"/>
      <c r="D48" s="70"/>
      <c r="E48" s="70">
        <v>0</v>
      </c>
      <c r="F48" s="70"/>
      <c r="G48" s="70"/>
      <c r="H48" s="70"/>
      <c r="I48" s="70"/>
      <c r="J48" s="70"/>
      <c r="K48" s="70"/>
      <c r="L48" s="65"/>
    </row>
    <row r="49" spans="1:12" ht="25.5" customHeight="1">
      <c r="A49" s="68">
        <v>7</v>
      </c>
      <c r="B49" s="69" t="s">
        <v>90</v>
      </c>
      <c r="C49" s="70"/>
      <c r="D49" s="70"/>
      <c r="E49" s="70">
        <v>7823937</v>
      </c>
      <c r="F49" s="70"/>
      <c r="G49" s="70"/>
      <c r="H49" s="70"/>
      <c r="I49" s="70">
        <v>7823937</v>
      </c>
      <c r="J49" s="70"/>
      <c r="K49" s="70"/>
      <c r="L49" s="65"/>
    </row>
    <row r="50" spans="1:12" ht="12.75" customHeight="1">
      <c r="A50" s="68">
        <v>8</v>
      </c>
      <c r="B50" s="69" t="s">
        <v>91</v>
      </c>
      <c r="C50" s="70">
        <v>1590000000</v>
      </c>
      <c r="D50" s="70">
        <v>1590000000</v>
      </c>
      <c r="E50" s="70">
        <v>975056743</v>
      </c>
      <c r="F50" s="70"/>
      <c r="G50" s="70">
        <v>97594005</v>
      </c>
      <c r="H50" s="70">
        <v>877462738</v>
      </c>
      <c r="I50" s="70"/>
      <c r="J50" s="70">
        <v>61.3243234591195</v>
      </c>
      <c r="K50" s="70">
        <v>61.3243234591195</v>
      </c>
      <c r="L50" s="65"/>
    </row>
    <row r="51" spans="1:12" ht="12.75" customHeight="1">
      <c r="A51" s="68">
        <v>9</v>
      </c>
      <c r="B51" s="69" t="s">
        <v>92</v>
      </c>
      <c r="C51" s="70"/>
      <c r="D51" s="70"/>
      <c r="E51" s="70">
        <v>0</v>
      </c>
      <c r="F51" s="70"/>
      <c r="G51" s="70"/>
      <c r="H51" s="70"/>
      <c r="I51" s="70"/>
      <c r="J51" s="70"/>
      <c r="K51" s="70"/>
      <c r="L51" s="65"/>
    </row>
    <row r="52" spans="1:12" ht="25.5" customHeight="1">
      <c r="A52" s="71"/>
      <c r="B52" s="74" t="s">
        <v>93</v>
      </c>
      <c r="C52" s="73"/>
      <c r="D52" s="73"/>
      <c r="E52" s="73">
        <v>0</v>
      </c>
      <c r="F52" s="73"/>
      <c r="G52" s="73"/>
      <c r="H52" s="73"/>
      <c r="I52" s="73"/>
      <c r="J52" s="73"/>
      <c r="K52" s="73"/>
      <c r="L52" s="55"/>
    </row>
    <row r="53" spans="1:12" ht="25.5" customHeight="1">
      <c r="A53" s="71"/>
      <c r="B53" s="74" t="s">
        <v>94</v>
      </c>
      <c r="C53" s="73"/>
      <c r="D53" s="73"/>
      <c r="E53" s="73">
        <v>0</v>
      </c>
      <c r="F53" s="73"/>
      <c r="G53" s="73"/>
      <c r="H53" s="73"/>
      <c r="I53" s="73"/>
      <c r="J53" s="73"/>
      <c r="K53" s="73"/>
      <c r="L53" s="55"/>
    </row>
    <row r="54" spans="1:12" ht="12.75" customHeight="1">
      <c r="A54" s="68">
        <v>10</v>
      </c>
      <c r="B54" s="69" t="s">
        <v>95</v>
      </c>
      <c r="C54" s="70">
        <v>740000000</v>
      </c>
      <c r="D54" s="70">
        <v>740000000</v>
      </c>
      <c r="E54" s="70">
        <v>677832080</v>
      </c>
      <c r="F54" s="70">
        <v>13050000</v>
      </c>
      <c r="G54" s="70">
        <v>23797000</v>
      </c>
      <c r="H54" s="70">
        <v>506946080</v>
      </c>
      <c r="I54" s="70">
        <v>134039000</v>
      </c>
      <c r="J54" s="70">
        <v>91.59892972972973</v>
      </c>
      <c r="K54" s="70">
        <v>91.59892972972973</v>
      </c>
      <c r="L54" s="65"/>
    </row>
    <row r="55" spans="1:12" ht="25.5" customHeight="1">
      <c r="A55" s="71"/>
      <c r="B55" s="74" t="s">
        <v>96</v>
      </c>
      <c r="C55" s="73"/>
      <c r="D55" s="73"/>
      <c r="E55" s="73">
        <v>15050000</v>
      </c>
      <c r="F55" s="73">
        <v>13050000</v>
      </c>
      <c r="G55" s="73"/>
      <c r="H55" s="73"/>
      <c r="I55" s="73">
        <v>2000000</v>
      </c>
      <c r="J55" s="73"/>
      <c r="K55" s="73"/>
      <c r="L55" s="55"/>
    </row>
    <row r="56" spans="1:12" ht="25.5" customHeight="1">
      <c r="A56" s="71"/>
      <c r="B56" s="74" t="s">
        <v>97</v>
      </c>
      <c r="C56" s="73">
        <v>740000000</v>
      </c>
      <c r="D56" s="73">
        <v>740000000</v>
      </c>
      <c r="E56" s="73">
        <v>662782080</v>
      </c>
      <c r="F56" s="73"/>
      <c r="G56" s="73">
        <v>23797000</v>
      </c>
      <c r="H56" s="73">
        <v>506946080</v>
      </c>
      <c r="I56" s="73">
        <v>132039000</v>
      </c>
      <c r="J56" s="73">
        <v>89.56514594594594</v>
      </c>
      <c r="K56" s="73">
        <v>89.56514594594594</v>
      </c>
      <c r="L56" s="55">
        <v>35060324510</v>
      </c>
    </row>
    <row r="57" spans="1:12" ht="25.5" customHeight="1">
      <c r="A57" s="71"/>
      <c r="B57" s="74" t="s">
        <v>98</v>
      </c>
      <c r="C57" s="73">
        <v>500000000</v>
      </c>
      <c r="D57" s="73">
        <v>500000000</v>
      </c>
      <c r="E57" s="73">
        <v>484425080</v>
      </c>
      <c r="F57" s="73"/>
      <c r="G57" s="73"/>
      <c r="H57" s="73">
        <v>484425080</v>
      </c>
      <c r="I57" s="73"/>
      <c r="J57" s="73">
        <v>96.885016</v>
      </c>
      <c r="K57" s="73">
        <v>96.885016</v>
      </c>
      <c r="L57" s="55">
        <v>12614419832</v>
      </c>
    </row>
    <row r="58" spans="1:12" ht="12.75" customHeight="1">
      <c r="A58" s="68">
        <v>11</v>
      </c>
      <c r="B58" s="69" t="s">
        <v>99</v>
      </c>
      <c r="C58" s="70">
        <v>3000000000</v>
      </c>
      <c r="D58" s="70">
        <v>33240000000</v>
      </c>
      <c r="E58" s="70">
        <v>47674744342</v>
      </c>
      <c r="F58" s="70"/>
      <c r="G58" s="70">
        <v>4207238934</v>
      </c>
      <c r="H58" s="70">
        <v>39961472957</v>
      </c>
      <c r="I58" s="70">
        <v>3506032451</v>
      </c>
      <c r="J58" s="70">
        <v>1589.1581447333333</v>
      </c>
      <c r="K58" s="70">
        <v>143.42582533694343</v>
      </c>
      <c r="L58" s="65"/>
    </row>
    <row r="59" spans="1:12" ht="38.25" customHeight="1">
      <c r="A59" s="71"/>
      <c r="B59" s="74" t="s">
        <v>100</v>
      </c>
      <c r="C59" s="73"/>
      <c r="D59" s="73"/>
      <c r="E59" s="73">
        <v>0</v>
      </c>
      <c r="F59" s="73"/>
      <c r="G59" s="73"/>
      <c r="H59" s="73"/>
      <c r="I59" s="73"/>
      <c r="J59" s="73"/>
      <c r="K59" s="73"/>
      <c r="L59" s="55"/>
    </row>
    <row r="60" spans="1:12" ht="25.5" customHeight="1">
      <c r="A60" s="71"/>
      <c r="B60" s="74" t="s">
        <v>101</v>
      </c>
      <c r="C60" s="73">
        <v>3000000000</v>
      </c>
      <c r="D60" s="73">
        <v>33240000000</v>
      </c>
      <c r="E60" s="73">
        <v>47674744342</v>
      </c>
      <c r="F60" s="73"/>
      <c r="G60" s="73">
        <v>4207238934</v>
      </c>
      <c r="H60" s="73">
        <v>39961472957</v>
      </c>
      <c r="I60" s="73">
        <v>3506032451</v>
      </c>
      <c r="J60" s="73">
        <v>1589.1581447333333</v>
      </c>
      <c r="K60" s="73">
        <v>143.42582533694343</v>
      </c>
      <c r="L60" s="55"/>
    </row>
    <row r="61" spans="1:12" ht="12.75" customHeight="1">
      <c r="A61" s="68" t="s">
        <v>102</v>
      </c>
      <c r="B61" s="69" t="s">
        <v>103</v>
      </c>
      <c r="C61" s="70">
        <v>50000000</v>
      </c>
      <c r="D61" s="70">
        <v>50000000</v>
      </c>
      <c r="E61" s="70">
        <v>1060140097</v>
      </c>
      <c r="F61" s="70"/>
      <c r="G61" s="70">
        <v>212028017</v>
      </c>
      <c r="H61" s="70">
        <v>848112080</v>
      </c>
      <c r="I61" s="70"/>
      <c r="J61" s="70">
        <v>2120.280194</v>
      </c>
      <c r="K61" s="70">
        <v>2120.280194</v>
      </c>
      <c r="L61" s="65"/>
    </row>
    <row r="62" spans="1:12" ht="12.75" customHeight="1">
      <c r="A62" s="68">
        <v>13</v>
      </c>
      <c r="B62" s="69" t="s">
        <v>104</v>
      </c>
      <c r="C62" s="73"/>
      <c r="D62" s="73"/>
      <c r="E62" s="73">
        <v>0</v>
      </c>
      <c r="F62" s="73"/>
      <c r="G62" s="73"/>
      <c r="H62" s="73"/>
      <c r="I62" s="73"/>
      <c r="J62" s="73"/>
      <c r="K62" s="73"/>
      <c r="L62" s="55"/>
    </row>
    <row r="63" spans="1:12" ht="25.5" customHeight="1">
      <c r="A63" s="72"/>
      <c r="B63" s="74" t="s">
        <v>105</v>
      </c>
      <c r="C63" s="73"/>
      <c r="D63" s="73"/>
      <c r="E63" s="73">
        <v>0</v>
      </c>
      <c r="F63" s="73"/>
      <c r="G63" s="73"/>
      <c r="H63" s="73"/>
      <c r="I63" s="73"/>
      <c r="J63" s="73"/>
      <c r="K63" s="73"/>
      <c r="L63" s="55"/>
    </row>
    <row r="64" spans="1:12" ht="25.5" customHeight="1">
      <c r="A64" s="72"/>
      <c r="B64" s="74" t="s">
        <v>106</v>
      </c>
      <c r="C64" s="73"/>
      <c r="D64" s="73"/>
      <c r="E64" s="73">
        <v>0</v>
      </c>
      <c r="F64" s="73"/>
      <c r="G64" s="73"/>
      <c r="H64" s="73"/>
      <c r="I64" s="73"/>
      <c r="J64" s="73"/>
      <c r="K64" s="73"/>
      <c r="L64" s="55"/>
    </row>
    <row r="65" spans="1:12" ht="12.75" customHeight="1">
      <c r="A65" s="68">
        <v>14</v>
      </c>
      <c r="B65" s="69" t="s">
        <v>107</v>
      </c>
      <c r="C65" s="73"/>
      <c r="D65" s="73"/>
      <c r="E65" s="73">
        <v>0</v>
      </c>
      <c r="F65" s="73"/>
      <c r="G65" s="73"/>
      <c r="H65" s="73"/>
      <c r="I65" s="73"/>
      <c r="J65" s="73"/>
      <c r="K65" s="73"/>
      <c r="L65" s="55"/>
    </row>
    <row r="66" spans="1:12" ht="12.75" customHeight="1">
      <c r="A66" s="71"/>
      <c r="B66" s="74" t="s">
        <v>108</v>
      </c>
      <c r="C66" s="73"/>
      <c r="D66" s="73"/>
      <c r="E66" s="73">
        <v>0</v>
      </c>
      <c r="F66" s="73"/>
      <c r="G66" s="73"/>
      <c r="H66" s="73"/>
      <c r="I66" s="73"/>
      <c r="J66" s="73"/>
      <c r="K66" s="73"/>
      <c r="L66" s="55"/>
    </row>
    <row r="67" spans="1:12" ht="12.75" customHeight="1">
      <c r="A67" s="72"/>
      <c r="B67" s="74" t="s">
        <v>109</v>
      </c>
      <c r="C67" s="73"/>
      <c r="D67" s="73"/>
      <c r="E67" s="73">
        <v>0</v>
      </c>
      <c r="F67" s="73"/>
      <c r="G67" s="73"/>
      <c r="H67" s="73"/>
      <c r="I67" s="73"/>
      <c r="J67" s="73"/>
      <c r="K67" s="73"/>
      <c r="L67" s="55"/>
    </row>
    <row r="68" spans="1:12" ht="25.5" customHeight="1">
      <c r="A68" s="68">
        <v>15</v>
      </c>
      <c r="B68" s="69" t="s">
        <v>110</v>
      </c>
      <c r="C68" s="73"/>
      <c r="D68" s="73"/>
      <c r="E68" s="73">
        <v>0</v>
      </c>
      <c r="F68" s="73"/>
      <c r="G68" s="73"/>
      <c r="H68" s="73"/>
      <c r="I68" s="73"/>
      <c r="J68" s="73"/>
      <c r="K68" s="73"/>
      <c r="L68" s="55"/>
    </row>
    <row r="69" spans="1:12" ht="12.75" customHeight="1">
      <c r="A69" s="72"/>
      <c r="B69" s="74" t="s">
        <v>111</v>
      </c>
      <c r="C69" s="73"/>
      <c r="D69" s="73"/>
      <c r="E69" s="73">
        <v>0</v>
      </c>
      <c r="F69" s="73"/>
      <c r="G69" s="73"/>
      <c r="H69" s="73"/>
      <c r="I69" s="73"/>
      <c r="J69" s="73"/>
      <c r="K69" s="73"/>
      <c r="L69" s="55"/>
    </row>
    <row r="70" spans="1:12" ht="12.75" customHeight="1">
      <c r="A70" s="72"/>
      <c r="B70" s="74" t="s">
        <v>112</v>
      </c>
      <c r="C70" s="73"/>
      <c r="D70" s="73"/>
      <c r="E70" s="73">
        <v>0</v>
      </c>
      <c r="F70" s="73"/>
      <c r="G70" s="73"/>
      <c r="H70" s="73"/>
      <c r="I70" s="73"/>
      <c r="J70" s="73"/>
      <c r="K70" s="73"/>
      <c r="L70" s="55"/>
    </row>
    <row r="71" spans="1:12" ht="25.5" customHeight="1">
      <c r="A71" s="68">
        <v>16</v>
      </c>
      <c r="B71" s="69" t="s">
        <v>113</v>
      </c>
      <c r="C71" s="73"/>
      <c r="D71" s="73"/>
      <c r="E71" s="73">
        <v>0</v>
      </c>
      <c r="F71" s="73"/>
      <c r="G71" s="73"/>
      <c r="H71" s="73"/>
      <c r="I71" s="73"/>
      <c r="J71" s="73"/>
      <c r="K71" s="73"/>
      <c r="L71" s="55"/>
    </row>
    <row r="72" spans="1:12" ht="12.75" customHeight="1">
      <c r="A72" s="68">
        <v>17</v>
      </c>
      <c r="B72" s="69" t="s">
        <v>114</v>
      </c>
      <c r="C72" s="70">
        <v>1630000000</v>
      </c>
      <c r="D72" s="70">
        <v>1630000000</v>
      </c>
      <c r="E72" s="70">
        <v>1455921602</v>
      </c>
      <c r="F72" s="73">
        <v>406931994</v>
      </c>
      <c r="G72" s="73">
        <v>330436787</v>
      </c>
      <c r="H72" s="73">
        <v>666094541</v>
      </c>
      <c r="I72" s="73">
        <v>52458280</v>
      </c>
      <c r="J72" s="70">
        <v>89.3203436809816</v>
      </c>
      <c r="K72" s="70">
        <v>89.3203436809816</v>
      </c>
      <c r="L72" s="65"/>
    </row>
    <row r="73" spans="1:12" ht="25.5" customHeight="1">
      <c r="A73" s="72"/>
      <c r="B73" s="74" t="s">
        <v>115</v>
      </c>
      <c r="C73" s="73">
        <v>280000000</v>
      </c>
      <c r="D73" s="73">
        <v>280000000</v>
      </c>
      <c r="E73" s="70">
        <v>406931994</v>
      </c>
      <c r="F73" s="73">
        <v>406931994</v>
      </c>
      <c r="G73" s="73"/>
      <c r="H73" s="73"/>
      <c r="I73" s="73"/>
      <c r="J73" s="70">
        <v>145.332855</v>
      </c>
      <c r="K73" s="70">
        <v>145.332855</v>
      </c>
      <c r="L73" s="55"/>
    </row>
    <row r="74" spans="1:12" ht="25.5" customHeight="1">
      <c r="A74" s="68">
        <v>18</v>
      </c>
      <c r="B74" s="69" t="s">
        <v>116</v>
      </c>
      <c r="C74" s="70">
        <v>1340000000</v>
      </c>
      <c r="D74" s="70">
        <v>1340000000</v>
      </c>
      <c r="E74" s="70">
        <v>1327074000</v>
      </c>
      <c r="F74" s="70">
        <v>928951800</v>
      </c>
      <c r="G74" s="70">
        <v>398122200</v>
      </c>
      <c r="H74" s="70">
        <v>0</v>
      </c>
      <c r="I74" s="70">
        <v>0</v>
      </c>
      <c r="J74" s="70">
        <v>99.03537313432835</v>
      </c>
      <c r="K74" s="70">
        <v>99.03537313432835</v>
      </c>
      <c r="L74" s="65"/>
    </row>
    <row r="75" spans="1:12" ht="25.5" customHeight="1">
      <c r="A75" s="72"/>
      <c r="B75" s="74" t="s">
        <v>117</v>
      </c>
      <c r="C75" s="73">
        <v>1320000000</v>
      </c>
      <c r="D75" s="73">
        <v>1320000000</v>
      </c>
      <c r="E75" s="73">
        <v>1327074000</v>
      </c>
      <c r="F75" s="73">
        <v>928951800</v>
      </c>
      <c r="G75" s="73">
        <v>398122200</v>
      </c>
      <c r="H75" s="73"/>
      <c r="I75" s="73"/>
      <c r="J75" s="70">
        <v>100.53590909090909</v>
      </c>
      <c r="K75" s="70">
        <v>100.53590909090909</v>
      </c>
      <c r="L75" s="55"/>
    </row>
    <row r="76" spans="1:12" ht="25.5" customHeight="1">
      <c r="A76" s="71"/>
      <c r="B76" s="74" t="s">
        <v>118</v>
      </c>
      <c r="C76" s="73">
        <v>20000000</v>
      </c>
      <c r="D76" s="73">
        <v>20000000</v>
      </c>
      <c r="E76" s="73">
        <v>0</v>
      </c>
      <c r="F76" s="73"/>
      <c r="G76" s="73"/>
      <c r="H76" s="73"/>
      <c r="I76" s="73"/>
      <c r="J76" s="73"/>
      <c r="K76" s="73"/>
      <c r="L76" s="55"/>
    </row>
    <row r="77" spans="1:12" ht="12.75" customHeight="1">
      <c r="A77" s="68">
        <v>19</v>
      </c>
      <c r="B77" s="69" t="s">
        <v>119</v>
      </c>
      <c r="C77" s="70"/>
      <c r="D77" s="70"/>
      <c r="E77" s="70">
        <v>0</v>
      </c>
      <c r="F77" s="70"/>
      <c r="G77" s="70"/>
      <c r="H77" s="70"/>
      <c r="I77" s="70"/>
      <c r="J77" s="70"/>
      <c r="K77" s="70"/>
      <c r="L77" s="65"/>
    </row>
    <row r="78" spans="1:12" ht="25.5" customHeight="1">
      <c r="A78" s="68">
        <v>20</v>
      </c>
      <c r="B78" s="69" t="s">
        <v>120</v>
      </c>
      <c r="C78" s="73"/>
      <c r="D78" s="73"/>
      <c r="E78" s="73">
        <v>0</v>
      </c>
      <c r="F78" s="73"/>
      <c r="G78" s="73"/>
      <c r="H78" s="73"/>
      <c r="I78" s="73"/>
      <c r="J78" s="73"/>
      <c r="K78" s="73"/>
      <c r="L78" s="55"/>
    </row>
    <row r="79" spans="1:12" ht="25.5" customHeight="1">
      <c r="A79" s="68">
        <v>21</v>
      </c>
      <c r="B79" s="69" t="s">
        <v>121</v>
      </c>
      <c r="C79" s="73"/>
      <c r="D79" s="73"/>
      <c r="E79" s="73">
        <v>0</v>
      </c>
      <c r="F79" s="73"/>
      <c r="G79" s="73"/>
      <c r="H79" s="73"/>
      <c r="I79" s="73"/>
      <c r="J79" s="73"/>
      <c r="K79" s="73"/>
      <c r="L79" s="55"/>
    </row>
    <row r="80" spans="1:12" ht="12.75" customHeight="1">
      <c r="A80" s="68" t="s">
        <v>41</v>
      </c>
      <c r="B80" s="69" t="s">
        <v>122</v>
      </c>
      <c r="C80" s="73"/>
      <c r="D80" s="73"/>
      <c r="E80" s="73">
        <v>0</v>
      </c>
      <c r="F80" s="73"/>
      <c r="G80" s="73"/>
      <c r="H80" s="73"/>
      <c r="I80" s="73"/>
      <c r="J80" s="73"/>
      <c r="K80" s="73"/>
      <c r="L80" s="55"/>
    </row>
    <row r="81" spans="1:12" ht="25.5" customHeight="1">
      <c r="A81" s="75">
        <v>1</v>
      </c>
      <c r="B81" s="76" t="s">
        <v>123</v>
      </c>
      <c r="C81" s="73"/>
      <c r="D81" s="73"/>
      <c r="E81" s="73">
        <v>0</v>
      </c>
      <c r="F81" s="73"/>
      <c r="G81" s="73"/>
      <c r="H81" s="73"/>
      <c r="I81" s="73"/>
      <c r="J81" s="73"/>
      <c r="K81" s="73"/>
      <c r="L81" s="55"/>
    </row>
    <row r="82" spans="1:12" ht="12.75" customHeight="1">
      <c r="A82" s="71" t="s">
        <v>124</v>
      </c>
      <c r="B82" s="72" t="s">
        <v>125</v>
      </c>
      <c r="C82" s="73"/>
      <c r="D82" s="73"/>
      <c r="E82" s="73">
        <v>0</v>
      </c>
      <c r="F82" s="73"/>
      <c r="G82" s="73"/>
      <c r="H82" s="73"/>
      <c r="I82" s="73"/>
      <c r="J82" s="73"/>
      <c r="K82" s="73"/>
      <c r="L82" s="55"/>
    </row>
    <row r="83" spans="1:12" ht="12.75" customHeight="1">
      <c r="A83" s="71" t="s">
        <v>126</v>
      </c>
      <c r="B83" s="72" t="s">
        <v>127</v>
      </c>
      <c r="C83" s="73"/>
      <c r="D83" s="73"/>
      <c r="E83" s="73">
        <v>0</v>
      </c>
      <c r="F83" s="73"/>
      <c r="G83" s="73"/>
      <c r="H83" s="73"/>
      <c r="I83" s="73"/>
      <c r="J83" s="73"/>
      <c r="K83" s="73"/>
      <c r="L83" s="55"/>
    </row>
    <row r="84" spans="1:12" ht="25.5" customHeight="1">
      <c r="A84" s="71" t="s">
        <v>128</v>
      </c>
      <c r="B84" s="72" t="s">
        <v>129</v>
      </c>
      <c r="C84" s="73"/>
      <c r="D84" s="73"/>
      <c r="E84" s="73">
        <v>0</v>
      </c>
      <c r="F84" s="73"/>
      <c r="G84" s="73"/>
      <c r="H84" s="73"/>
      <c r="I84" s="73"/>
      <c r="J84" s="73"/>
      <c r="K84" s="73"/>
      <c r="L84" s="55"/>
    </row>
    <row r="85" spans="1:12" ht="25.5" customHeight="1">
      <c r="A85" s="71" t="s">
        <v>130</v>
      </c>
      <c r="B85" s="72" t="s">
        <v>131</v>
      </c>
      <c r="C85" s="73"/>
      <c r="D85" s="73"/>
      <c r="E85" s="73">
        <v>0</v>
      </c>
      <c r="F85" s="73"/>
      <c r="G85" s="73"/>
      <c r="H85" s="73"/>
      <c r="I85" s="73"/>
      <c r="J85" s="73"/>
      <c r="K85" s="73"/>
      <c r="L85" s="55"/>
    </row>
    <row r="86" spans="1:12" ht="12.75" customHeight="1">
      <c r="A86" s="71" t="s">
        <v>132</v>
      </c>
      <c r="B86" s="72" t="s">
        <v>133</v>
      </c>
      <c r="C86" s="73"/>
      <c r="D86" s="73"/>
      <c r="E86" s="73">
        <v>0</v>
      </c>
      <c r="F86" s="73"/>
      <c r="G86" s="73"/>
      <c r="H86" s="73"/>
      <c r="I86" s="73"/>
      <c r="J86" s="73"/>
      <c r="K86" s="73"/>
      <c r="L86" s="55"/>
    </row>
    <row r="87" spans="1:12" ht="12.75" customHeight="1">
      <c r="A87" s="71" t="s">
        <v>134</v>
      </c>
      <c r="B87" s="72" t="s">
        <v>135</v>
      </c>
      <c r="C87" s="73"/>
      <c r="D87" s="73"/>
      <c r="E87" s="73">
        <v>0</v>
      </c>
      <c r="F87" s="73"/>
      <c r="G87" s="73"/>
      <c r="H87" s="73"/>
      <c r="I87" s="73"/>
      <c r="J87" s="73"/>
      <c r="K87" s="73"/>
      <c r="L87" s="55"/>
    </row>
    <row r="88" spans="1:12" ht="25.5" customHeight="1">
      <c r="A88" s="75">
        <v>2</v>
      </c>
      <c r="B88" s="76" t="s">
        <v>136</v>
      </c>
      <c r="C88" s="73"/>
      <c r="D88" s="73"/>
      <c r="E88" s="73">
        <v>0</v>
      </c>
      <c r="F88" s="73"/>
      <c r="G88" s="73"/>
      <c r="H88" s="73"/>
      <c r="I88" s="73"/>
      <c r="J88" s="73"/>
      <c r="K88" s="73"/>
      <c r="L88" s="55"/>
    </row>
    <row r="89" spans="1:12" ht="12.75" customHeight="1">
      <c r="A89" s="75">
        <v>3</v>
      </c>
      <c r="B89" s="76" t="s">
        <v>137</v>
      </c>
      <c r="C89" s="73"/>
      <c r="D89" s="73"/>
      <c r="E89" s="73">
        <v>0</v>
      </c>
      <c r="F89" s="73"/>
      <c r="G89" s="73"/>
      <c r="H89" s="73"/>
      <c r="I89" s="73"/>
      <c r="J89" s="73"/>
      <c r="K89" s="73"/>
      <c r="L89" s="55"/>
    </row>
    <row r="90" spans="1:12" ht="38.25" customHeight="1">
      <c r="A90" s="75">
        <v>4</v>
      </c>
      <c r="B90" s="76" t="s">
        <v>138</v>
      </c>
      <c r="C90" s="73"/>
      <c r="D90" s="73"/>
      <c r="E90" s="73">
        <v>0</v>
      </c>
      <c r="F90" s="73"/>
      <c r="G90" s="73"/>
      <c r="H90" s="73"/>
      <c r="I90" s="73"/>
      <c r="J90" s="73"/>
      <c r="K90" s="73"/>
      <c r="L90" s="55"/>
    </row>
    <row r="91" spans="1:12" ht="12.75" customHeight="1">
      <c r="A91" s="68" t="s">
        <v>139</v>
      </c>
      <c r="B91" s="69" t="s">
        <v>140</v>
      </c>
      <c r="C91" s="73"/>
      <c r="D91" s="73"/>
      <c r="E91" s="73">
        <v>0</v>
      </c>
      <c r="F91" s="73"/>
      <c r="G91" s="73"/>
      <c r="H91" s="73"/>
      <c r="I91" s="73"/>
      <c r="J91" s="73"/>
      <c r="K91" s="73"/>
      <c r="L91" s="55"/>
    </row>
    <row r="92" spans="1:12" ht="12.75" customHeight="1">
      <c r="A92" s="71">
        <v>1</v>
      </c>
      <c r="B92" s="72" t="s">
        <v>141</v>
      </c>
      <c r="C92" s="73"/>
      <c r="D92" s="73"/>
      <c r="E92" s="73">
        <v>0</v>
      </c>
      <c r="F92" s="73"/>
      <c r="G92" s="73"/>
      <c r="H92" s="73"/>
      <c r="I92" s="73"/>
      <c r="J92" s="73"/>
      <c r="K92" s="73"/>
      <c r="L92" s="55"/>
    </row>
    <row r="93" spans="1:12" ht="12.75" customHeight="1">
      <c r="A93" s="71">
        <v>2</v>
      </c>
      <c r="B93" s="72" t="s">
        <v>142</v>
      </c>
      <c r="C93" s="73"/>
      <c r="D93" s="73"/>
      <c r="E93" s="73">
        <v>0</v>
      </c>
      <c r="F93" s="73"/>
      <c r="G93" s="73"/>
      <c r="H93" s="73"/>
      <c r="I93" s="73"/>
      <c r="J93" s="73"/>
      <c r="K93" s="73"/>
      <c r="L93" s="55"/>
    </row>
    <row r="94" spans="1:12" ht="25.5" customHeight="1">
      <c r="A94" s="71">
        <v>3</v>
      </c>
      <c r="B94" s="72" t="s">
        <v>143</v>
      </c>
      <c r="C94" s="73"/>
      <c r="D94" s="73"/>
      <c r="E94" s="73">
        <v>0</v>
      </c>
      <c r="F94" s="73"/>
      <c r="G94" s="73"/>
      <c r="H94" s="73"/>
      <c r="I94" s="73"/>
      <c r="J94" s="73"/>
      <c r="K94" s="73"/>
      <c r="L94" s="55"/>
    </row>
    <row r="95" spans="1:12" ht="25.5" customHeight="1">
      <c r="A95" s="71">
        <v>4</v>
      </c>
      <c r="B95" s="72" t="s">
        <v>144</v>
      </c>
      <c r="C95" s="73"/>
      <c r="D95" s="73"/>
      <c r="E95" s="73">
        <v>0</v>
      </c>
      <c r="F95" s="73"/>
      <c r="G95" s="73"/>
      <c r="H95" s="73"/>
      <c r="I95" s="73"/>
      <c r="J95" s="73"/>
      <c r="K95" s="73"/>
      <c r="L95" s="55"/>
    </row>
    <row r="96" spans="1:12" ht="25.5" customHeight="1">
      <c r="A96" s="71">
        <v>5</v>
      </c>
      <c r="B96" s="72" t="s">
        <v>145</v>
      </c>
      <c r="C96" s="73"/>
      <c r="D96" s="73"/>
      <c r="E96" s="73">
        <v>0</v>
      </c>
      <c r="F96" s="73"/>
      <c r="G96" s="73"/>
      <c r="H96" s="73"/>
      <c r="I96" s="73"/>
      <c r="J96" s="73"/>
      <c r="K96" s="73"/>
      <c r="L96" s="55"/>
    </row>
    <row r="97" spans="1:12" ht="25.5" customHeight="1">
      <c r="A97" s="71">
        <v>6</v>
      </c>
      <c r="B97" s="72" t="s">
        <v>146</v>
      </c>
      <c r="C97" s="73"/>
      <c r="D97" s="73"/>
      <c r="E97" s="73">
        <v>0</v>
      </c>
      <c r="F97" s="73"/>
      <c r="G97" s="73"/>
      <c r="H97" s="73"/>
      <c r="I97" s="73"/>
      <c r="J97" s="73"/>
      <c r="K97" s="73"/>
      <c r="L97" s="55"/>
    </row>
    <row r="98" spans="1:12" ht="25.5" customHeight="1">
      <c r="A98" s="71">
        <v>7</v>
      </c>
      <c r="B98" s="72" t="s">
        <v>147</v>
      </c>
      <c r="C98" s="73"/>
      <c r="D98" s="73"/>
      <c r="E98" s="73">
        <v>0</v>
      </c>
      <c r="F98" s="73"/>
      <c r="G98" s="73"/>
      <c r="H98" s="73"/>
      <c r="I98" s="73"/>
      <c r="J98" s="73"/>
      <c r="K98" s="73"/>
      <c r="L98" s="55"/>
    </row>
    <row r="99" spans="1:12" ht="12.75" customHeight="1">
      <c r="A99" s="71">
        <v>8</v>
      </c>
      <c r="B99" s="72" t="s">
        <v>148</v>
      </c>
      <c r="C99" s="73"/>
      <c r="D99" s="73"/>
      <c r="E99" s="73">
        <v>0</v>
      </c>
      <c r="F99" s="73"/>
      <c r="G99" s="73"/>
      <c r="H99" s="73"/>
      <c r="I99" s="73"/>
      <c r="J99" s="73"/>
      <c r="K99" s="73"/>
      <c r="L99" s="55"/>
    </row>
    <row r="100" spans="1:12" ht="12.75" customHeight="1">
      <c r="A100" s="71">
        <v>9</v>
      </c>
      <c r="B100" s="72" t="s">
        <v>135</v>
      </c>
      <c r="C100" s="73"/>
      <c r="D100" s="73"/>
      <c r="E100" s="73">
        <v>0</v>
      </c>
      <c r="F100" s="73"/>
      <c r="G100" s="73"/>
      <c r="H100" s="73"/>
      <c r="I100" s="73"/>
      <c r="J100" s="73"/>
      <c r="K100" s="73"/>
      <c r="L100" s="55"/>
    </row>
    <row r="101" spans="1:12" ht="12.75" customHeight="1">
      <c r="A101" s="68" t="s">
        <v>149</v>
      </c>
      <c r="B101" s="69" t="s">
        <v>150</v>
      </c>
      <c r="C101" s="73"/>
      <c r="D101" s="73"/>
      <c r="E101" s="73">
        <v>0</v>
      </c>
      <c r="F101" s="73"/>
      <c r="G101" s="73"/>
      <c r="H101" s="73"/>
      <c r="I101" s="73"/>
      <c r="J101" s="73"/>
      <c r="K101" s="73"/>
      <c r="L101" s="55"/>
    </row>
    <row r="102" spans="1:12" ht="12.75" customHeight="1">
      <c r="A102" s="68" t="s">
        <v>151</v>
      </c>
      <c r="B102" s="76" t="s">
        <v>152</v>
      </c>
      <c r="C102" s="73"/>
      <c r="D102" s="73"/>
      <c r="E102" s="73">
        <v>0</v>
      </c>
      <c r="F102" s="73"/>
      <c r="G102" s="73"/>
      <c r="H102" s="73"/>
      <c r="I102" s="73"/>
      <c r="J102" s="73"/>
      <c r="K102" s="73"/>
      <c r="L102" s="55"/>
    </row>
    <row r="103" spans="1:12" ht="25.5" customHeight="1">
      <c r="A103" s="71">
        <v>1</v>
      </c>
      <c r="B103" s="72" t="s">
        <v>153</v>
      </c>
      <c r="C103" s="73"/>
      <c r="D103" s="73"/>
      <c r="E103" s="73">
        <v>0</v>
      </c>
      <c r="F103" s="73"/>
      <c r="G103" s="73"/>
      <c r="H103" s="73"/>
      <c r="I103" s="73"/>
      <c r="J103" s="73"/>
      <c r="K103" s="73"/>
      <c r="L103" s="55"/>
    </row>
    <row r="104" spans="1:12" ht="25.5" customHeight="1">
      <c r="A104" s="71">
        <v>2</v>
      </c>
      <c r="B104" s="72" t="s">
        <v>154</v>
      </c>
      <c r="C104" s="73"/>
      <c r="D104" s="73"/>
      <c r="E104" s="73">
        <v>0</v>
      </c>
      <c r="F104" s="73"/>
      <c r="G104" s="73"/>
      <c r="H104" s="73"/>
      <c r="I104" s="73"/>
      <c r="J104" s="73"/>
      <c r="K104" s="73"/>
      <c r="L104" s="55"/>
    </row>
    <row r="105" spans="1:12" ht="25.5" customHeight="1">
      <c r="A105" s="68" t="s">
        <v>155</v>
      </c>
      <c r="B105" s="69" t="s">
        <v>156</v>
      </c>
      <c r="C105" s="73"/>
      <c r="D105" s="73"/>
      <c r="E105" s="73">
        <v>0</v>
      </c>
      <c r="F105" s="73"/>
      <c r="G105" s="73"/>
      <c r="H105" s="73"/>
      <c r="I105" s="73"/>
      <c r="J105" s="73"/>
      <c r="K105" s="73"/>
      <c r="L105" s="55"/>
    </row>
    <row r="106" spans="1:12" ht="25.5" customHeight="1">
      <c r="A106" s="75">
        <v>1</v>
      </c>
      <c r="B106" s="76" t="s">
        <v>157</v>
      </c>
      <c r="C106" s="73"/>
      <c r="D106" s="73"/>
      <c r="E106" s="73">
        <v>0</v>
      </c>
      <c r="F106" s="73"/>
      <c r="G106" s="73"/>
      <c r="H106" s="73"/>
      <c r="I106" s="73"/>
      <c r="J106" s="73"/>
      <c r="K106" s="73"/>
      <c r="L106" s="55"/>
    </row>
    <row r="107" spans="1:12" ht="25.5" customHeight="1">
      <c r="A107" s="75">
        <v>2</v>
      </c>
      <c r="B107" s="76" t="s">
        <v>158</v>
      </c>
      <c r="C107" s="73"/>
      <c r="D107" s="73"/>
      <c r="E107" s="73">
        <v>0</v>
      </c>
      <c r="F107" s="73"/>
      <c r="G107" s="73"/>
      <c r="H107" s="73"/>
      <c r="I107" s="73"/>
      <c r="J107" s="73"/>
      <c r="K107" s="73"/>
      <c r="L107" s="55"/>
    </row>
    <row r="108" spans="1:12" ht="12.75" customHeight="1">
      <c r="A108" s="71" t="s">
        <v>159</v>
      </c>
      <c r="B108" s="72" t="s">
        <v>160</v>
      </c>
      <c r="C108" s="73"/>
      <c r="D108" s="73"/>
      <c r="E108" s="73">
        <v>0</v>
      </c>
      <c r="F108" s="73"/>
      <c r="G108" s="73"/>
      <c r="H108" s="73"/>
      <c r="I108" s="73"/>
      <c r="J108" s="73"/>
      <c r="K108" s="73"/>
      <c r="L108" s="55"/>
    </row>
    <row r="109" spans="1:12" ht="12.75" customHeight="1">
      <c r="A109" s="71" t="s">
        <v>161</v>
      </c>
      <c r="B109" s="72" t="s">
        <v>162</v>
      </c>
      <c r="C109" s="73"/>
      <c r="D109" s="73"/>
      <c r="E109" s="73">
        <v>0</v>
      </c>
      <c r="F109" s="73"/>
      <c r="G109" s="73"/>
      <c r="H109" s="73"/>
      <c r="I109" s="73"/>
      <c r="J109" s="73"/>
      <c r="K109" s="73"/>
      <c r="L109" s="55"/>
    </row>
    <row r="110" spans="1:12" ht="12.75" customHeight="1">
      <c r="A110" s="75">
        <v>3</v>
      </c>
      <c r="B110" s="76" t="s">
        <v>163</v>
      </c>
      <c r="C110" s="73"/>
      <c r="D110" s="73"/>
      <c r="E110" s="73">
        <v>0</v>
      </c>
      <c r="F110" s="73"/>
      <c r="G110" s="73"/>
      <c r="H110" s="73"/>
      <c r="I110" s="73"/>
      <c r="J110" s="73"/>
      <c r="K110" s="73"/>
      <c r="L110" s="55"/>
    </row>
    <row r="111" spans="1:12" ht="25.5" customHeight="1">
      <c r="A111" s="68" t="s">
        <v>46</v>
      </c>
      <c r="B111" s="69" t="s">
        <v>164</v>
      </c>
      <c r="C111" s="73"/>
      <c r="D111" s="73"/>
      <c r="E111" s="73">
        <v>0</v>
      </c>
      <c r="F111" s="73"/>
      <c r="G111" s="73"/>
      <c r="H111" s="73"/>
      <c r="I111" s="73"/>
      <c r="J111" s="73"/>
      <c r="K111" s="73"/>
      <c r="L111" s="55"/>
    </row>
    <row r="112" spans="1:12" ht="12.75" customHeight="1">
      <c r="A112" s="68" t="s">
        <v>36</v>
      </c>
      <c r="B112" s="69" t="s">
        <v>165</v>
      </c>
      <c r="C112" s="73"/>
      <c r="D112" s="73"/>
      <c r="E112" s="73">
        <v>0</v>
      </c>
      <c r="F112" s="73"/>
      <c r="G112" s="73"/>
      <c r="H112" s="73"/>
      <c r="I112" s="73"/>
      <c r="J112" s="73"/>
      <c r="K112" s="73"/>
      <c r="L112" s="55"/>
    </row>
    <row r="113" spans="1:12" ht="12.75" customHeight="1">
      <c r="A113" s="71">
        <v>1</v>
      </c>
      <c r="B113" s="72" t="s">
        <v>166</v>
      </c>
      <c r="C113" s="73"/>
      <c r="D113" s="73"/>
      <c r="E113" s="73">
        <v>0</v>
      </c>
      <c r="F113" s="73"/>
      <c r="G113" s="73"/>
      <c r="H113" s="73"/>
      <c r="I113" s="73"/>
      <c r="J113" s="73"/>
      <c r="K113" s="73"/>
      <c r="L113" s="55"/>
    </row>
    <row r="114" spans="1:12" ht="25.5" customHeight="1">
      <c r="A114" s="71">
        <v>2</v>
      </c>
      <c r="B114" s="72" t="s">
        <v>167</v>
      </c>
      <c r="C114" s="73"/>
      <c r="D114" s="73"/>
      <c r="E114" s="73">
        <v>0</v>
      </c>
      <c r="F114" s="73"/>
      <c r="G114" s="73"/>
      <c r="H114" s="73"/>
      <c r="I114" s="73"/>
      <c r="J114" s="73"/>
      <c r="K114" s="73"/>
      <c r="L114" s="55"/>
    </row>
    <row r="115" spans="1:12" ht="12.75" customHeight="1">
      <c r="A115" s="68" t="s">
        <v>41</v>
      </c>
      <c r="B115" s="69" t="s">
        <v>168</v>
      </c>
      <c r="C115" s="73"/>
      <c r="D115" s="73"/>
      <c r="E115" s="73">
        <v>0</v>
      </c>
      <c r="F115" s="73"/>
      <c r="G115" s="73"/>
      <c r="H115" s="73"/>
      <c r="I115" s="73"/>
      <c r="J115" s="73"/>
      <c r="K115" s="73"/>
      <c r="L115" s="55"/>
    </row>
    <row r="116" spans="1:12" ht="12.75" customHeight="1">
      <c r="A116" s="71">
        <v>1</v>
      </c>
      <c r="B116" s="72" t="s">
        <v>166</v>
      </c>
      <c r="C116" s="73"/>
      <c r="D116" s="73"/>
      <c r="E116" s="73">
        <v>0</v>
      </c>
      <c r="F116" s="73"/>
      <c r="G116" s="73"/>
      <c r="H116" s="73"/>
      <c r="I116" s="73"/>
      <c r="J116" s="73"/>
      <c r="K116" s="73"/>
      <c r="L116" s="55"/>
    </row>
    <row r="117" spans="1:12" ht="25.5" customHeight="1">
      <c r="A117" s="71">
        <v>2</v>
      </c>
      <c r="B117" s="72" t="s">
        <v>167</v>
      </c>
      <c r="C117" s="73"/>
      <c r="D117" s="73"/>
      <c r="E117" s="73">
        <v>0</v>
      </c>
      <c r="F117" s="73"/>
      <c r="G117" s="73"/>
      <c r="H117" s="73"/>
      <c r="I117" s="73"/>
      <c r="J117" s="73"/>
      <c r="K117" s="73"/>
      <c r="L117" s="55"/>
    </row>
    <row r="118" spans="1:12" ht="12.75" customHeight="1">
      <c r="A118" s="68" t="s">
        <v>23</v>
      </c>
      <c r="B118" s="69" t="s">
        <v>169</v>
      </c>
      <c r="C118" s="70">
        <v>129891000000</v>
      </c>
      <c r="D118" s="70">
        <v>129891000000</v>
      </c>
      <c r="E118" s="70">
        <v>189840606917</v>
      </c>
      <c r="F118" s="70">
        <v>0</v>
      </c>
      <c r="G118" s="70">
        <v>3303460540</v>
      </c>
      <c r="H118" s="70">
        <v>152549189000</v>
      </c>
      <c r="I118" s="70">
        <v>33987957377</v>
      </c>
      <c r="J118" s="70">
        <v>146.15378041357755</v>
      </c>
      <c r="K118" s="70">
        <v>146.15378041357755</v>
      </c>
      <c r="L118" s="65"/>
    </row>
    <row r="119" spans="1:12" ht="25.5" customHeight="1">
      <c r="A119" s="68" t="s">
        <v>36</v>
      </c>
      <c r="B119" s="69" t="s">
        <v>170</v>
      </c>
      <c r="C119" s="70">
        <v>129891000000</v>
      </c>
      <c r="D119" s="70">
        <v>129891000000</v>
      </c>
      <c r="E119" s="70">
        <v>186513977377</v>
      </c>
      <c r="F119" s="70">
        <v>0</v>
      </c>
      <c r="G119" s="70">
        <v>0</v>
      </c>
      <c r="H119" s="70">
        <v>152526020000</v>
      </c>
      <c r="I119" s="70">
        <v>33987957377</v>
      </c>
      <c r="J119" s="70">
        <v>143.59268723545125</v>
      </c>
      <c r="K119" s="70">
        <v>143.59268723545125</v>
      </c>
      <c r="L119" s="65"/>
    </row>
    <row r="120" spans="1:12" ht="13.5" customHeight="1">
      <c r="A120" s="75" t="s">
        <v>171</v>
      </c>
      <c r="B120" s="76" t="s">
        <v>172</v>
      </c>
      <c r="C120" s="77">
        <v>63365000000</v>
      </c>
      <c r="D120" s="77">
        <v>63365000000</v>
      </c>
      <c r="E120" s="77">
        <v>79522506000</v>
      </c>
      <c r="F120" s="77"/>
      <c r="G120" s="77"/>
      <c r="H120" s="77">
        <v>63365000000</v>
      </c>
      <c r="I120" s="77">
        <v>16157506000</v>
      </c>
      <c r="J120" s="77">
        <v>125.4991020279334</v>
      </c>
      <c r="K120" s="77">
        <v>125.4991020279334</v>
      </c>
      <c r="L120" s="78"/>
    </row>
    <row r="121" spans="1:12" ht="13.5" customHeight="1">
      <c r="A121" s="75" t="s">
        <v>173</v>
      </c>
      <c r="B121" s="76" t="s">
        <v>174</v>
      </c>
      <c r="C121" s="77">
        <v>66526000000</v>
      </c>
      <c r="D121" s="77">
        <v>66526000000</v>
      </c>
      <c r="E121" s="77">
        <v>106991471377</v>
      </c>
      <c r="F121" s="77"/>
      <c r="G121" s="77"/>
      <c r="H121" s="77">
        <v>89161020000</v>
      </c>
      <c r="I121" s="77">
        <v>17830451377</v>
      </c>
      <c r="J121" s="77">
        <v>160.8265510882963</v>
      </c>
      <c r="K121" s="77">
        <v>160.8265510882963</v>
      </c>
      <c r="L121" s="78"/>
    </row>
    <row r="122" spans="1:12" ht="25.5" customHeight="1">
      <c r="A122" s="79" t="s">
        <v>159</v>
      </c>
      <c r="B122" s="74" t="s">
        <v>175</v>
      </c>
      <c r="C122" s="73">
        <v>66526000000</v>
      </c>
      <c r="D122" s="73">
        <v>66526000000</v>
      </c>
      <c r="E122" s="73">
        <v>106991471377</v>
      </c>
      <c r="F122" s="73"/>
      <c r="G122" s="73"/>
      <c r="H122" s="73">
        <v>89161020000</v>
      </c>
      <c r="I122" s="73">
        <v>17830451377</v>
      </c>
      <c r="J122" s="73">
        <v>160.8265510882963</v>
      </c>
      <c r="K122" s="73">
        <v>160.8265510882963</v>
      </c>
      <c r="L122" s="55"/>
    </row>
    <row r="123" spans="1:12" ht="25.5" customHeight="1">
      <c r="A123" s="79" t="s">
        <v>161</v>
      </c>
      <c r="B123" s="74" t="s">
        <v>176</v>
      </c>
      <c r="C123" s="73"/>
      <c r="D123" s="73"/>
      <c r="E123" s="73">
        <v>0</v>
      </c>
      <c r="F123" s="73"/>
      <c r="G123" s="73"/>
      <c r="H123" s="73"/>
      <c r="I123" s="73"/>
      <c r="J123" s="73"/>
      <c r="K123" s="73"/>
      <c r="L123" s="55"/>
    </row>
    <row r="124" spans="1:12" ht="25.5" customHeight="1">
      <c r="A124" s="68" t="s">
        <v>41</v>
      </c>
      <c r="B124" s="69" t="s">
        <v>177</v>
      </c>
      <c r="C124" s="70"/>
      <c r="D124" s="70"/>
      <c r="E124" s="70">
        <v>3326629540</v>
      </c>
      <c r="F124" s="70"/>
      <c r="G124" s="70">
        <v>3303460540</v>
      </c>
      <c r="H124" s="70">
        <v>23169000</v>
      </c>
      <c r="I124" s="70"/>
      <c r="J124" s="70"/>
      <c r="K124" s="70"/>
      <c r="L124" s="65"/>
    </row>
    <row r="125" spans="1:12" ht="12.75" customHeight="1">
      <c r="A125" s="68" t="s">
        <v>178</v>
      </c>
      <c r="B125" s="69" t="s">
        <v>179</v>
      </c>
      <c r="C125" s="70"/>
      <c r="D125" s="70"/>
      <c r="E125" s="70">
        <v>74944576731</v>
      </c>
      <c r="F125" s="70"/>
      <c r="G125" s="70"/>
      <c r="H125" s="70">
        <v>72896443751</v>
      </c>
      <c r="I125" s="70">
        <v>2048132980</v>
      </c>
      <c r="J125" s="70"/>
      <c r="K125" s="70"/>
      <c r="L125" s="65"/>
    </row>
    <row r="126" spans="1:12" ht="12.75" customHeight="1">
      <c r="A126" s="68" t="s">
        <v>180</v>
      </c>
      <c r="B126" s="69" t="s">
        <v>181</v>
      </c>
      <c r="C126" s="70"/>
      <c r="D126" s="70"/>
      <c r="E126" s="70">
        <v>1370311773</v>
      </c>
      <c r="F126" s="70"/>
      <c r="G126" s="70"/>
      <c r="H126" s="70">
        <v>835770530</v>
      </c>
      <c r="I126" s="70">
        <v>534541243</v>
      </c>
      <c r="J126" s="70"/>
      <c r="K126" s="70"/>
      <c r="L126" s="65"/>
    </row>
    <row r="127" spans="1:12" ht="25.5" customHeight="1">
      <c r="A127" s="80" t="s">
        <v>182</v>
      </c>
      <c r="B127" s="81" t="s">
        <v>183</v>
      </c>
      <c r="C127" s="82"/>
      <c r="D127" s="82"/>
      <c r="E127" s="82">
        <v>0</v>
      </c>
      <c r="F127" s="82"/>
      <c r="G127" s="82"/>
      <c r="H127" s="82"/>
      <c r="I127" s="82"/>
      <c r="J127" s="82"/>
      <c r="K127" s="82"/>
      <c r="L127" s="65"/>
    </row>
    <row r="128" spans="1:12" ht="12.75" customHeight="1">
      <c r="A128" s="55"/>
      <c r="B128" s="55"/>
      <c r="C128" s="56"/>
      <c r="D128" s="56"/>
      <c r="E128" s="56"/>
      <c r="F128" s="56"/>
      <c r="G128" s="56"/>
      <c r="H128" s="56"/>
      <c r="I128" s="56"/>
      <c r="J128" s="56"/>
      <c r="K128" s="55"/>
      <c r="L128" s="55"/>
    </row>
    <row r="129" spans="1:12" ht="12.75" customHeight="1">
      <c r="A129" s="55"/>
      <c r="B129" s="369"/>
      <c r="C129" s="358"/>
      <c r="D129" s="55"/>
      <c r="E129" s="377"/>
      <c r="F129" s="358"/>
      <c r="G129" s="358"/>
      <c r="H129" s="369"/>
      <c r="I129" s="358"/>
      <c r="J129" s="358"/>
      <c r="K129" s="358"/>
      <c r="L129" s="55"/>
    </row>
    <row r="130" spans="1:12" ht="12.75" customHeight="1">
      <c r="A130" s="55"/>
      <c r="B130" s="367"/>
      <c r="C130" s="358"/>
      <c r="D130" s="54"/>
      <c r="E130" s="367"/>
      <c r="F130" s="358"/>
      <c r="G130" s="358"/>
      <c r="H130" s="368"/>
      <c r="I130" s="358"/>
      <c r="J130" s="358"/>
      <c r="K130" s="358"/>
      <c r="L130" s="55"/>
    </row>
    <row r="131" spans="1:12" ht="12.75" customHeight="1">
      <c r="A131" s="55"/>
      <c r="B131" s="367"/>
      <c r="C131" s="358"/>
      <c r="D131" s="54"/>
      <c r="E131" s="377"/>
      <c r="F131" s="358"/>
      <c r="G131" s="358"/>
      <c r="H131" s="369"/>
      <c r="I131" s="358"/>
      <c r="J131" s="358"/>
      <c r="K131" s="358"/>
      <c r="L131" s="55"/>
    </row>
    <row r="132" spans="1:12" ht="12.75" customHeight="1">
      <c r="A132" s="55"/>
      <c r="B132" s="55"/>
      <c r="C132" s="56"/>
      <c r="D132" s="56"/>
      <c r="E132" s="56"/>
      <c r="F132" s="56"/>
      <c r="G132" s="56"/>
      <c r="H132" s="56"/>
      <c r="I132" s="56"/>
      <c r="J132" s="56"/>
      <c r="K132" s="56"/>
      <c r="L132" s="55"/>
    </row>
    <row r="133" spans="1:12" ht="12.75" customHeight="1">
      <c r="A133" s="55"/>
      <c r="B133" s="55"/>
      <c r="C133" s="56"/>
      <c r="D133" s="56"/>
      <c r="E133" s="56"/>
      <c r="F133" s="56"/>
      <c r="G133" s="56"/>
      <c r="H133" s="56"/>
      <c r="I133" s="56"/>
      <c r="J133" s="56"/>
      <c r="K133" s="55"/>
      <c r="L133" s="55"/>
    </row>
    <row r="134" spans="1:12" ht="12.75" customHeight="1">
      <c r="A134" s="55"/>
      <c r="B134" s="84"/>
      <c r="C134" s="56"/>
      <c r="D134" s="55"/>
      <c r="E134" s="56"/>
      <c r="F134" s="56"/>
      <c r="G134" s="56"/>
      <c r="H134" s="56"/>
      <c r="I134" s="56"/>
      <c r="J134" s="56"/>
      <c r="K134" s="55"/>
      <c r="L134" s="55"/>
    </row>
    <row r="135" spans="1:12" ht="12.75" customHeight="1">
      <c r="A135" s="55"/>
      <c r="B135" s="367"/>
      <c r="C135" s="358"/>
      <c r="D135" s="358"/>
      <c r="E135" s="83"/>
      <c r="F135" s="56"/>
      <c r="G135" s="56"/>
      <c r="H135" s="56"/>
      <c r="I135" s="56"/>
      <c r="J135" s="56"/>
      <c r="K135" s="55"/>
      <c r="L135" s="55"/>
    </row>
    <row r="136" spans="1:12" ht="12.75" customHeight="1">
      <c r="A136" s="55"/>
      <c r="B136" s="367"/>
      <c r="C136" s="358"/>
      <c r="D136" s="358"/>
      <c r="E136" s="58"/>
      <c r="F136" s="56"/>
      <c r="G136" s="56"/>
      <c r="H136" s="56"/>
      <c r="I136" s="56"/>
      <c r="J136" s="56"/>
      <c r="K136" s="55"/>
      <c r="L136" s="55"/>
    </row>
    <row r="137" spans="1:12" ht="12.75" customHeight="1">
      <c r="A137" s="55"/>
      <c r="B137" s="55"/>
      <c r="C137" s="56"/>
      <c r="D137" s="56"/>
      <c r="E137" s="83"/>
      <c r="F137" s="56"/>
      <c r="G137" s="56"/>
      <c r="H137" s="56"/>
      <c r="I137" s="56"/>
      <c r="J137" s="56"/>
      <c r="K137" s="55"/>
      <c r="L137" s="55"/>
    </row>
    <row r="138" spans="1:12" ht="12.75" customHeight="1">
      <c r="A138" s="55"/>
      <c r="B138" s="55"/>
      <c r="C138" s="56"/>
      <c r="D138" s="56"/>
      <c r="E138" s="56"/>
      <c r="F138" s="56"/>
      <c r="G138" s="56"/>
      <c r="H138" s="56"/>
      <c r="I138" s="56"/>
      <c r="J138" s="56"/>
      <c r="K138" s="55"/>
      <c r="L138" s="55"/>
    </row>
    <row r="139" spans="1:12" ht="12.75" customHeight="1">
      <c r="A139" s="55"/>
      <c r="B139" s="55"/>
      <c r="C139" s="56"/>
      <c r="D139" s="56"/>
      <c r="E139" s="56"/>
      <c r="F139" s="56"/>
      <c r="G139" s="56"/>
      <c r="H139" s="56"/>
      <c r="I139" s="56"/>
      <c r="J139" s="56"/>
      <c r="K139" s="55"/>
      <c r="L139" s="55"/>
    </row>
    <row r="140" spans="1:12" ht="12.75" customHeight="1">
      <c r="A140" s="55"/>
      <c r="B140" s="55"/>
      <c r="C140" s="56"/>
      <c r="D140" s="56"/>
      <c r="E140" s="56"/>
      <c r="F140" s="56"/>
      <c r="G140" s="56"/>
      <c r="H140" s="56"/>
      <c r="I140" s="56"/>
      <c r="J140" s="56"/>
      <c r="K140" s="55"/>
      <c r="L140" s="55"/>
    </row>
    <row r="141" spans="1:12" ht="12.75" customHeight="1">
      <c r="A141" s="55"/>
      <c r="B141" s="55"/>
      <c r="C141" s="56"/>
      <c r="D141" s="56"/>
      <c r="E141" s="56"/>
      <c r="F141" s="56"/>
      <c r="G141" s="56"/>
      <c r="H141" s="56"/>
      <c r="I141" s="56"/>
      <c r="J141" s="56"/>
      <c r="K141" s="55"/>
      <c r="L141" s="55"/>
    </row>
    <row r="142" spans="1:12" ht="12.75" customHeight="1">
      <c r="A142" s="85"/>
      <c r="B142" s="55"/>
      <c r="C142" s="56"/>
      <c r="D142" s="56"/>
      <c r="E142" s="56"/>
      <c r="F142" s="56"/>
      <c r="G142" s="56"/>
      <c r="H142" s="56"/>
      <c r="I142" s="56"/>
      <c r="J142" s="56"/>
      <c r="K142" s="55"/>
      <c r="L142" s="55"/>
    </row>
  </sheetData>
  <sheetProtection/>
  <mergeCells count="21">
    <mergeCell ref="E131:G131"/>
    <mergeCell ref="B129:C129"/>
    <mergeCell ref="B130:C130"/>
    <mergeCell ref="E130:G130"/>
    <mergeCell ref="E129:G129"/>
    <mergeCell ref="A5:K5"/>
    <mergeCell ref="C9:D9"/>
    <mergeCell ref="J9:K9"/>
    <mergeCell ref="F9:I9"/>
    <mergeCell ref="B9:B10"/>
    <mergeCell ref="E9:E10"/>
    <mergeCell ref="A6:K6"/>
    <mergeCell ref="B131:C131"/>
    <mergeCell ref="B136:D136"/>
    <mergeCell ref="H130:K130"/>
    <mergeCell ref="H129:K129"/>
    <mergeCell ref="A3:K3"/>
    <mergeCell ref="A4:K4"/>
    <mergeCell ref="A9:A10"/>
    <mergeCell ref="H131:K131"/>
    <mergeCell ref="B135:D135"/>
  </mergeCells>
  <printOptions/>
  <pageMargins left="0.53" right="0.2" top="0.28" bottom="0.29" header="0" footer="0"/>
  <pageSetup horizontalDpi="600" verticalDpi="600" orientation="landscape" scale="76"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K100"/>
  <sheetViews>
    <sheetView zoomScalePageLayoutView="0" workbookViewId="0" topLeftCell="A1">
      <selection activeCell="A1" sqref="A1:B2"/>
    </sheetView>
  </sheetViews>
  <sheetFormatPr defaultColWidth="14.421875" defaultRowHeight="15" customHeight="1"/>
  <cols>
    <col min="1" max="1" width="5.140625" style="0" customWidth="1"/>
    <col min="2" max="2" width="44.00390625" style="0" customWidth="1"/>
    <col min="3" max="3" width="15.8515625" style="0" customWidth="1"/>
    <col min="4" max="4" width="14.8515625" style="0" customWidth="1"/>
    <col min="5" max="5" width="10.7109375" style="0" customWidth="1"/>
    <col min="6" max="6" width="9.140625" style="0" customWidth="1"/>
    <col min="7" max="11" width="8.00390625" style="0" customWidth="1"/>
  </cols>
  <sheetData>
    <row r="1" spans="1:11" ht="17.25" customHeight="1">
      <c r="A1" s="381"/>
      <c r="B1" s="358"/>
      <c r="C1" s="86"/>
      <c r="D1" s="359" t="s">
        <v>184</v>
      </c>
      <c r="E1" s="358"/>
      <c r="F1" s="86"/>
      <c r="G1" s="86"/>
      <c r="H1" s="86"/>
      <c r="I1" s="86"/>
      <c r="J1" s="86"/>
      <c r="K1" s="86"/>
    </row>
    <row r="2" spans="1:11" ht="17.25" customHeight="1">
      <c r="A2" s="381"/>
      <c r="B2" s="358"/>
      <c r="C2" s="86"/>
      <c r="D2" s="362"/>
      <c r="E2" s="358"/>
      <c r="F2" s="86"/>
      <c r="G2" s="86"/>
      <c r="H2" s="86"/>
      <c r="I2" s="86"/>
      <c r="J2" s="86"/>
      <c r="K2" s="86"/>
    </row>
    <row r="3" spans="1:11" ht="10.5" customHeight="1">
      <c r="A3" s="87"/>
      <c r="B3" s="87"/>
      <c r="C3" s="86"/>
      <c r="D3" s="88"/>
      <c r="E3" s="86"/>
      <c r="F3" s="86"/>
      <c r="G3" s="86"/>
      <c r="H3" s="86"/>
      <c r="I3" s="86"/>
      <c r="J3" s="86"/>
      <c r="K3" s="86"/>
    </row>
    <row r="4" spans="1:11" ht="20.25" customHeight="1">
      <c r="A4" s="382" t="s">
        <v>185</v>
      </c>
      <c r="B4" s="358"/>
      <c r="C4" s="358"/>
      <c r="D4" s="358"/>
      <c r="E4" s="358"/>
      <c r="F4" s="90"/>
      <c r="G4" s="86"/>
      <c r="H4" s="86"/>
      <c r="I4" s="86"/>
      <c r="J4" s="86"/>
      <c r="K4" s="86"/>
    </row>
    <row r="5" spans="1:11" ht="13.5" customHeight="1">
      <c r="A5" s="378" t="str">
        <f>+'50.'!A4:K4</f>
        <v>(Kèm theo Nghị quyết số     /NQ-HĐND  ngày    tháng 7 năm 2021 của Hội đồng nhân dân  huyện Ia H'Drai)</v>
      </c>
      <c r="B5" s="358"/>
      <c r="C5" s="358"/>
      <c r="D5" s="358"/>
      <c r="E5" s="358"/>
      <c r="F5" s="90"/>
      <c r="G5" s="86"/>
      <c r="H5" s="86"/>
      <c r="I5" s="86"/>
      <c r="J5" s="86"/>
      <c r="K5" s="86"/>
    </row>
    <row r="6" spans="1:11" ht="13.5" customHeight="1" hidden="1">
      <c r="A6" s="378" t="str">
        <f>+'50.'!A5:K5</f>
        <v>(Kèm theo tờ trình số     /TTr-UBND ngày     tháng    năm 2021 của Ủy ban nhân dân huyện Ia H'Drai)</v>
      </c>
      <c r="B6" s="358"/>
      <c r="C6" s="358"/>
      <c r="D6" s="358"/>
      <c r="E6" s="358"/>
      <c r="F6" s="90"/>
      <c r="G6" s="86"/>
      <c r="H6" s="86"/>
      <c r="I6" s="86"/>
      <c r="J6" s="86"/>
      <c r="K6" s="86"/>
    </row>
    <row r="7" spans="1:11" ht="13.5" customHeight="1" hidden="1">
      <c r="A7" s="378" t="str">
        <f>+'50.'!A6:K6</f>
        <v>(Kèm theo tờ trình số     /TTr-TCKH ngày     tháng    năm 2021 của phòng Tài chính - Kế hoạch huyện)</v>
      </c>
      <c r="B7" s="358"/>
      <c r="C7" s="358"/>
      <c r="D7" s="358"/>
      <c r="E7" s="358"/>
      <c r="F7" s="90"/>
      <c r="G7" s="86"/>
      <c r="H7" s="86"/>
      <c r="I7" s="86"/>
      <c r="J7" s="86"/>
      <c r="K7" s="86"/>
    </row>
    <row r="8" spans="1:11" ht="13.5" customHeight="1">
      <c r="A8" s="89"/>
      <c r="B8" s="89"/>
      <c r="C8" s="89"/>
      <c r="D8" s="91"/>
      <c r="E8" s="89"/>
      <c r="F8" s="90"/>
      <c r="G8" s="86"/>
      <c r="H8" s="86"/>
      <c r="I8" s="86"/>
      <c r="J8" s="86"/>
      <c r="K8" s="86"/>
    </row>
    <row r="9" spans="1:11" ht="16.5" customHeight="1">
      <c r="A9" s="92"/>
      <c r="B9" s="86"/>
      <c r="C9" s="93"/>
      <c r="D9" s="379" t="s">
        <v>186</v>
      </c>
      <c r="E9" s="380"/>
      <c r="F9" s="93"/>
      <c r="G9" s="86"/>
      <c r="H9" s="86"/>
      <c r="I9" s="86"/>
      <c r="J9" s="86"/>
      <c r="K9" s="86"/>
    </row>
    <row r="10" spans="1:11" ht="18" customHeight="1">
      <c r="A10" s="94" t="s">
        <v>5</v>
      </c>
      <c r="B10" s="94" t="s">
        <v>187</v>
      </c>
      <c r="C10" s="95" t="s">
        <v>7</v>
      </c>
      <c r="D10" s="96" t="s">
        <v>8</v>
      </c>
      <c r="E10" s="95" t="s">
        <v>188</v>
      </c>
      <c r="F10" s="86"/>
      <c r="G10" s="86"/>
      <c r="H10" s="86"/>
      <c r="I10" s="86"/>
      <c r="J10" s="86"/>
      <c r="K10" s="86"/>
    </row>
    <row r="11" spans="1:11" ht="18" customHeight="1">
      <c r="A11" s="97"/>
      <c r="B11" s="98" t="s">
        <v>189</v>
      </c>
      <c r="C11" s="99">
        <f>C12+C16+C20+C22+C23+C24</f>
        <v>180116000000</v>
      </c>
      <c r="D11" s="100">
        <f>D12+D16+D20+D22+D21+D23+D24</f>
        <v>303394408799</v>
      </c>
      <c r="E11" s="101">
        <f>D11/C11*100</f>
        <v>168.4438965994137</v>
      </c>
      <c r="F11" s="86"/>
      <c r="G11" s="86"/>
      <c r="H11" s="86"/>
      <c r="I11" s="86"/>
      <c r="J11" s="86"/>
      <c r="K11" s="86"/>
    </row>
    <row r="12" spans="1:11" ht="20.25" customHeight="1">
      <c r="A12" s="102" t="s">
        <v>36</v>
      </c>
      <c r="B12" s="101" t="s">
        <v>190</v>
      </c>
      <c r="C12" s="103">
        <f>+'48_'!C23</f>
        <v>78321000000</v>
      </c>
      <c r="D12" s="104">
        <f>+'48_'!D23</f>
        <v>105762295348</v>
      </c>
      <c r="E12" s="101">
        <f>D12/C12*100</f>
        <v>135.0369573268983</v>
      </c>
      <c r="F12" s="86"/>
      <c r="G12" s="86"/>
      <c r="H12" s="86"/>
      <c r="I12" s="86"/>
      <c r="J12" s="86"/>
      <c r="K12" s="86"/>
    </row>
    <row r="13" spans="1:11" ht="20.25" customHeight="1">
      <c r="A13" s="105"/>
      <c r="B13" s="106" t="s">
        <v>191</v>
      </c>
      <c r="C13" s="107"/>
      <c r="D13" s="108"/>
      <c r="E13" s="106"/>
      <c r="F13" s="93"/>
      <c r="G13" s="86"/>
      <c r="H13" s="86"/>
      <c r="I13" s="86"/>
      <c r="J13" s="86"/>
      <c r="K13" s="86"/>
    </row>
    <row r="14" spans="1:11" ht="20.25" customHeight="1">
      <c r="A14" s="105">
        <v>1</v>
      </c>
      <c r="B14" s="106" t="s">
        <v>192</v>
      </c>
      <c r="C14" s="107"/>
      <c r="D14" s="108"/>
      <c r="E14" s="106"/>
      <c r="F14" s="86"/>
      <c r="G14" s="86"/>
      <c r="H14" s="86"/>
      <c r="I14" s="86"/>
      <c r="J14" s="86"/>
      <c r="K14" s="86"/>
    </row>
    <row r="15" spans="1:11" ht="20.25" customHeight="1">
      <c r="A15" s="105">
        <v>2</v>
      </c>
      <c r="B15" s="106" t="s">
        <v>193</v>
      </c>
      <c r="C15" s="107"/>
      <c r="D15" s="108"/>
      <c r="E15" s="106"/>
      <c r="F15" s="86"/>
      <c r="G15" s="86"/>
      <c r="H15" s="86"/>
      <c r="I15" s="86"/>
      <c r="J15" s="86"/>
      <c r="K15" s="86"/>
    </row>
    <row r="16" spans="1:11" ht="20.25" customHeight="1">
      <c r="A16" s="102" t="s">
        <v>41</v>
      </c>
      <c r="B16" s="109" t="s">
        <v>26</v>
      </c>
      <c r="C16" s="110">
        <f>+'48_'!C24</f>
        <v>99523000000</v>
      </c>
      <c r="D16" s="111">
        <f>+'48_'!D24</f>
        <v>109714602223</v>
      </c>
      <c r="E16" s="101">
        <f>D16/C16*100</f>
        <v>110.24044916551954</v>
      </c>
      <c r="F16" s="112"/>
      <c r="G16" s="112"/>
      <c r="H16" s="112"/>
      <c r="I16" s="112"/>
      <c r="J16" s="112"/>
      <c r="K16" s="112"/>
    </row>
    <row r="17" spans="1:11" ht="20.25" customHeight="1">
      <c r="A17" s="105"/>
      <c r="B17" s="106" t="s">
        <v>191</v>
      </c>
      <c r="C17" s="107"/>
      <c r="D17" s="108"/>
      <c r="E17" s="101"/>
      <c r="F17" s="93"/>
      <c r="G17" s="86"/>
      <c r="H17" s="86"/>
      <c r="I17" s="86"/>
      <c r="J17" s="86"/>
      <c r="K17" s="86"/>
    </row>
    <row r="18" spans="1:11" ht="20.25" customHeight="1">
      <c r="A18" s="105">
        <v>1</v>
      </c>
      <c r="B18" s="106" t="s">
        <v>192</v>
      </c>
      <c r="C18" s="107">
        <v>32875000000</v>
      </c>
      <c r="D18" s="108">
        <f>+'52.'!E34</f>
        <v>35925173473</v>
      </c>
      <c r="E18" s="101">
        <f>D18/C18*100</f>
        <v>109.27809421444867</v>
      </c>
      <c r="F18" s="86"/>
      <c r="G18" s="86"/>
      <c r="H18" s="86"/>
      <c r="I18" s="86"/>
      <c r="J18" s="86"/>
      <c r="K18" s="86"/>
    </row>
    <row r="19" spans="1:11" ht="20.25" customHeight="1">
      <c r="A19" s="105">
        <v>2</v>
      </c>
      <c r="B19" s="106" t="s">
        <v>193</v>
      </c>
      <c r="C19" s="107">
        <v>150000000</v>
      </c>
      <c r="D19" s="108">
        <f>+'52.'!E35</f>
        <v>148898000</v>
      </c>
      <c r="E19" s="101"/>
      <c r="F19" s="86"/>
      <c r="G19" s="86"/>
      <c r="H19" s="86"/>
      <c r="I19" s="86"/>
      <c r="J19" s="86"/>
      <c r="K19" s="86"/>
    </row>
    <row r="20" spans="1:11" ht="20.25" customHeight="1">
      <c r="A20" s="102" t="s">
        <v>139</v>
      </c>
      <c r="B20" s="113" t="s">
        <v>27</v>
      </c>
      <c r="C20" s="110">
        <f>+'48_'!C25</f>
        <v>2272000000</v>
      </c>
      <c r="D20" s="111"/>
      <c r="E20" s="101"/>
      <c r="F20" s="112"/>
      <c r="G20" s="112"/>
      <c r="H20" s="112"/>
      <c r="I20" s="112"/>
      <c r="J20" s="112"/>
      <c r="K20" s="112"/>
    </row>
    <row r="21" spans="1:11" ht="20.25" customHeight="1">
      <c r="A21" s="102" t="s">
        <v>149</v>
      </c>
      <c r="B21" s="113" t="s">
        <v>194</v>
      </c>
      <c r="C21" s="110"/>
      <c r="D21" s="111">
        <f>+'48_'!D26</f>
        <v>84590881688</v>
      </c>
      <c r="E21" s="101"/>
      <c r="F21" s="112"/>
      <c r="G21" s="112"/>
      <c r="H21" s="112"/>
      <c r="I21" s="112"/>
      <c r="J21" s="112"/>
      <c r="K21" s="112"/>
    </row>
    <row r="22" spans="1:11" ht="20.25" customHeight="1">
      <c r="A22" s="102" t="s">
        <v>151</v>
      </c>
      <c r="B22" s="113" t="s">
        <v>195</v>
      </c>
      <c r="C22" s="110"/>
      <c r="D22" s="111"/>
      <c r="E22" s="101"/>
      <c r="F22" s="112"/>
      <c r="G22" s="112"/>
      <c r="H22" s="112"/>
      <c r="I22" s="112"/>
      <c r="J22" s="112"/>
      <c r="K22" s="112"/>
    </row>
    <row r="23" spans="1:11" ht="20.25" customHeight="1">
      <c r="A23" s="114" t="s">
        <v>155</v>
      </c>
      <c r="B23" s="115" t="s">
        <v>21</v>
      </c>
      <c r="C23" s="110">
        <f>+'48_'!C20</f>
        <v>0</v>
      </c>
      <c r="D23" s="111"/>
      <c r="E23" s="101"/>
      <c r="F23" s="112"/>
      <c r="G23" s="112"/>
      <c r="H23" s="112"/>
      <c r="I23" s="112"/>
      <c r="J23" s="112"/>
      <c r="K23" s="112"/>
    </row>
    <row r="24" spans="1:11" ht="20.25" customHeight="1">
      <c r="A24" s="116" t="s">
        <v>196</v>
      </c>
      <c r="B24" s="117" t="s">
        <v>30</v>
      </c>
      <c r="C24" s="118"/>
      <c r="D24" s="119">
        <f>+'48_'!D28</f>
        <v>3326629540</v>
      </c>
      <c r="E24" s="120"/>
      <c r="F24" s="112"/>
      <c r="G24" s="112"/>
      <c r="H24" s="112"/>
      <c r="I24" s="112"/>
      <c r="J24" s="112"/>
      <c r="K24" s="112"/>
    </row>
    <row r="25" spans="1:11" ht="12" customHeight="1">
      <c r="A25" s="121"/>
      <c r="B25" s="122"/>
      <c r="C25" s="123"/>
      <c r="D25" s="124"/>
      <c r="E25" s="123"/>
      <c r="F25" s="86"/>
      <c r="G25" s="86"/>
      <c r="H25" s="86"/>
      <c r="I25" s="86"/>
      <c r="J25" s="86"/>
      <c r="K25" s="86"/>
    </row>
    <row r="26" spans="1:11" ht="6.75" customHeight="1">
      <c r="A26" s="92"/>
      <c r="B26" s="86"/>
      <c r="C26" s="125"/>
      <c r="D26" s="88"/>
      <c r="E26" s="86"/>
      <c r="F26" s="86"/>
      <c r="G26" s="86"/>
      <c r="H26" s="86"/>
      <c r="I26" s="86"/>
      <c r="J26" s="86"/>
      <c r="K26" s="86"/>
    </row>
    <row r="27" spans="1:11" ht="18.75" customHeight="1">
      <c r="A27" s="92"/>
      <c r="B27" s="126"/>
      <c r="C27" s="125"/>
      <c r="D27" s="91"/>
      <c r="E27" s="86"/>
      <c r="F27" s="86"/>
      <c r="G27" s="86"/>
      <c r="H27" s="86"/>
      <c r="I27" s="86"/>
      <c r="J27" s="86"/>
      <c r="K27" s="86"/>
    </row>
    <row r="28" spans="1:11" ht="12" customHeight="1">
      <c r="A28" s="86"/>
      <c r="B28" s="86"/>
      <c r="C28" s="93"/>
      <c r="D28" s="88"/>
      <c r="E28" s="86"/>
      <c r="F28" s="86"/>
      <c r="G28" s="86"/>
      <c r="H28" s="86"/>
      <c r="I28" s="86"/>
      <c r="J28" s="86"/>
      <c r="K28" s="86"/>
    </row>
    <row r="29" spans="1:11" ht="12" customHeight="1">
      <c r="A29" s="86"/>
      <c r="B29" s="86"/>
      <c r="C29" s="86"/>
      <c r="D29" s="88"/>
      <c r="E29" s="86"/>
      <c r="F29" s="86"/>
      <c r="G29" s="86"/>
      <c r="H29" s="86"/>
      <c r="I29" s="86"/>
      <c r="J29" s="86"/>
      <c r="K29" s="86"/>
    </row>
    <row r="30" spans="1:11" ht="12" customHeight="1">
      <c r="A30" s="86"/>
      <c r="B30" s="86"/>
      <c r="C30" s="86"/>
      <c r="D30" s="88"/>
      <c r="E30" s="86"/>
      <c r="F30" s="86"/>
      <c r="G30" s="86"/>
      <c r="H30" s="86"/>
      <c r="I30" s="86"/>
      <c r="J30" s="86"/>
      <c r="K30" s="86"/>
    </row>
    <row r="31" spans="1:11" ht="12" customHeight="1">
      <c r="A31" s="86"/>
      <c r="B31" s="86"/>
      <c r="C31" s="86"/>
      <c r="D31" s="88"/>
      <c r="E31" s="86"/>
      <c r="F31" s="86"/>
      <c r="G31" s="86"/>
      <c r="H31" s="86"/>
      <c r="I31" s="86"/>
      <c r="J31" s="86"/>
      <c r="K31" s="86"/>
    </row>
    <row r="32" spans="1:11" ht="12" customHeight="1">
      <c r="A32" s="86"/>
      <c r="B32" s="86"/>
      <c r="C32" s="86"/>
      <c r="D32" s="88"/>
      <c r="E32" s="86"/>
      <c r="F32" s="86"/>
      <c r="G32" s="86"/>
      <c r="H32" s="86"/>
      <c r="I32" s="86"/>
      <c r="J32" s="86"/>
      <c r="K32" s="86"/>
    </row>
    <row r="33" spans="1:11" ht="12" customHeight="1">
      <c r="A33" s="86"/>
      <c r="B33" s="86"/>
      <c r="C33" s="86"/>
      <c r="D33" s="88"/>
      <c r="E33" s="86"/>
      <c r="F33" s="86"/>
      <c r="G33" s="86"/>
      <c r="H33" s="86"/>
      <c r="I33" s="86"/>
      <c r="J33" s="86"/>
      <c r="K33" s="86"/>
    </row>
    <row r="34" spans="1:11" ht="12" customHeight="1">
      <c r="A34" s="86"/>
      <c r="B34" s="86"/>
      <c r="C34" s="86"/>
      <c r="D34" s="88"/>
      <c r="E34" s="86"/>
      <c r="F34" s="86"/>
      <c r="G34" s="86"/>
      <c r="H34" s="86"/>
      <c r="I34" s="86"/>
      <c r="J34" s="86"/>
      <c r="K34" s="86"/>
    </row>
    <row r="35" spans="1:11" ht="12" customHeight="1">
      <c r="A35" s="86"/>
      <c r="B35" s="86"/>
      <c r="C35" s="86"/>
      <c r="D35" s="88"/>
      <c r="E35" s="86"/>
      <c r="F35" s="86"/>
      <c r="G35" s="86"/>
      <c r="H35" s="86"/>
      <c r="I35" s="86"/>
      <c r="J35" s="86"/>
      <c r="K35" s="86"/>
    </row>
    <row r="36" spans="1:11" ht="12" customHeight="1">
      <c r="A36" s="86"/>
      <c r="B36" s="86"/>
      <c r="C36" s="86"/>
      <c r="D36" s="88"/>
      <c r="E36" s="86"/>
      <c r="F36" s="86"/>
      <c r="G36" s="86"/>
      <c r="H36" s="86"/>
      <c r="I36" s="86"/>
      <c r="J36" s="86"/>
      <c r="K36" s="86"/>
    </row>
    <row r="37" spans="1:11" ht="12" customHeight="1">
      <c r="A37" s="86"/>
      <c r="B37" s="86"/>
      <c r="C37" s="86"/>
      <c r="D37" s="88"/>
      <c r="E37" s="86"/>
      <c r="F37" s="86"/>
      <c r="G37" s="86"/>
      <c r="H37" s="86"/>
      <c r="I37" s="86"/>
      <c r="J37" s="86"/>
      <c r="K37" s="86"/>
    </row>
    <row r="38" spans="1:11" ht="12" customHeight="1">
      <c r="A38" s="86"/>
      <c r="B38" s="86"/>
      <c r="C38" s="86"/>
      <c r="D38" s="88"/>
      <c r="E38" s="86"/>
      <c r="F38" s="86"/>
      <c r="G38" s="86"/>
      <c r="H38" s="86"/>
      <c r="I38" s="86"/>
      <c r="J38" s="86"/>
      <c r="K38" s="86"/>
    </row>
    <row r="39" spans="1:11" ht="12" customHeight="1">
      <c r="A39" s="86"/>
      <c r="B39" s="86"/>
      <c r="C39" s="86"/>
      <c r="D39" s="88"/>
      <c r="E39" s="86"/>
      <c r="F39" s="86"/>
      <c r="G39" s="86"/>
      <c r="H39" s="86"/>
      <c r="I39" s="86"/>
      <c r="J39" s="86"/>
      <c r="K39" s="86"/>
    </row>
    <row r="40" spans="1:11" ht="12" customHeight="1">
      <c r="A40" s="86"/>
      <c r="B40" s="86"/>
      <c r="C40" s="86"/>
      <c r="D40" s="88"/>
      <c r="E40" s="86"/>
      <c r="F40" s="86"/>
      <c r="G40" s="86"/>
      <c r="H40" s="86"/>
      <c r="I40" s="86"/>
      <c r="J40" s="86"/>
      <c r="K40" s="86"/>
    </row>
    <row r="41" spans="1:11" ht="12" customHeight="1">
      <c r="A41" s="86"/>
      <c r="B41" s="86"/>
      <c r="C41" s="86"/>
      <c r="D41" s="88"/>
      <c r="E41" s="86"/>
      <c r="F41" s="86"/>
      <c r="G41" s="86"/>
      <c r="H41" s="86"/>
      <c r="I41" s="86"/>
      <c r="J41" s="86"/>
      <c r="K41" s="86"/>
    </row>
    <row r="42" spans="1:11" ht="12" customHeight="1">
      <c r="A42" s="86"/>
      <c r="B42" s="86"/>
      <c r="C42" s="86"/>
      <c r="D42" s="88"/>
      <c r="E42" s="86"/>
      <c r="F42" s="86"/>
      <c r="G42" s="86"/>
      <c r="H42" s="86"/>
      <c r="I42" s="86"/>
      <c r="J42" s="86"/>
      <c r="K42" s="86"/>
    </row>
    <row r="43" spans="1:11" ht="12" customHeight="1">
      <c r="A43" s="86"/>
      <c r="B43" s="86"/>
      <c r="C43" s="86"/>
      <c r="D43" s="88"/>
      <c r="E43" s="86"/>
      <c r="F43" s="86"/>
      <c r="G43" s="86"/>
      <c r="H43" s="86"/>
      <c r="I43" s="86"/>
      <c r="J43" s="86"/>
      <c r="K43" s="86"/>
    </row>
    <row r="44" spans="1:11" ht="12" customHeight="1">
      <c r="A44" s="86"/>
      <c r="B44" s="86"/>
      <c r="C44" s="86"/>
      <c r="D44" s="88"/>
      <c r="E44" s="86"/>
      <c r="F44" s="86"/>
      <c r="G44" s="86"/>
      <c r="H44" s="86"/>
      <c r="I44" s="86"/>
      <c r="J44" s="86"/>
      <c r="K44" s="86"/>
    </row>
    <row r="45" spans="1:11" ht="12" customHeight="1">
      <c r="A45" s="86"/>
      <c r="B45" s="86"/>
      <c r="C45" s="86"/>
      <c r="D45" s="88"/>
      <c r="E45" s="86"/>
      <c r="F45" s="86"/>
      <c r="G45" s="86"/>
      <c r="H45" s="86"/>
      <c r="I45" s="86"/>
      <c r="J45" s="86"/>
      <c r="K45" s="86"/>
    </row>
    <row r="46" spans="1:11" ht="12" customHeight="1">
      <c r="A46" s="86"/>
      <c r="B46" s="86"/>
      <c r="C46" s="86"/>
      <c r="D46" s="88"/>
      <c r="E46" s="86"/>
      <c r="F46" s="86"/>
      <c r="G46" s="86"/>
      <c r="H46" s="86"/>
      <c r="I46" s="86"/>
      <c r="J46" s="86"/>
      <c r="K46" s="86"/>
    </row>
    <row r="47" spans="1:11" ht="12" customHeight="1">
      <c r="A47" s="86"/>
      <c r="B47" s="86"/>
      <c r="C47" s="86"/>
      <c r="D47" s="88"/>
      <c r="E47" s="86"/>
      <c r="F47" s="86"/>
      <c r="G47" s="86"/>
      <c r="H47" s="86"/>
      <c r="I47" s="86"/>
      <c r="J47" s="86"/>
      <c r="K47" s="86"/>
    </row>
    <row r="48" spans="1:11" ht="12" customHeight="1">
      <c r="A48" s="86"/>
      <c r="B48" s="86"/>
      <c r="C48" s="86"/>
      <c r="D48" s="88"/>
      <c r="E48" s="86"/>
      <c r="F48" s="86"/>
      <c r="G48" s="86"/>
      <c r="H48" s="86"/>
      <c r="I48" s="86"/>
      <c r="J48" s="86"/>
      <c r="K48" s="86"/>
    </row>
    <row r="49" spans="1:11" ht="12" customHeight="1">
      <c r="A49" s="86"/>
      <c r="B49" s="86"/>
      <c r="C49" s="86"/>
      <c r="D49" s="88"/>
      <c r="E49" s="86"/>
      <c r="F49" s="86"/>
      <c r="G49" s="86"/>
      <c r="H49" s="86"/>
      <c r="I49" s="86"/>
      <c r="J49" s="86"/>
      <c r="K49" s="86"/>
    </row>
    <row r="50" spans="1:11" ht="12" customHeight="1">
      <c r="A50" s="86"/>
      <c r="B50" s="86"/>
      <c r="C50" s="86"/>
      <c r="D50" s="88"/>
      <c r="E50" s="86"/>
      <c r="F50" s="86"/>
      <c r="G50" s="86"/>
      <c r="H50" s="86"/>
      <c r="I50" s="86"/>
      <c r="J50" s="86"/>
      <c r="K50" s="86"/>
    </row>
    <row r="51" spans="1:11" ht="12" customHeight="1">
      <c r="A51" s="86"/>
      <c r="B51" s="86"/>
      <c r="C51" s="86"/>
      <c r="D51" s="88"/>
      <c r="E51" s="86"/>
      <c r="F51" s="86"/>
      <c r="G51" s="86"/>
      <c r="H51" s="86"/>
      <c r="I51" s="86"/>
      <c r="J51" s="86"/>
      <c r="K51" s="86"/>
    </row>
    <row r="52" spans="1:11" ht="12" customHeight="1">
      <c r="A52" s="86"/>
      <c r="B52" s="86"/>
      <c r="C52" s="86"/>
      <c r="D52" s="88"/>
      <c r="E52" s="86"/>
      <c r="F52" s="86"/>
      <c r="G52" s="86"/>
      <c r="H52" s="86"/>
      <c r="I52" s="86"/>
      <c r="J52" s="86"/>
      <c r="K52" s="86"/>
    </row>
    <row r="53" spans="1:11" ht="12" customHeight="1">
      <c r="A53" s="86"/>
      <c r="B53" s="86"/>
      <c r="C53" s="86"/>
      <c r="D53" s="88"/>
      <c r="E53" s="86"/>
      <c r="F53" s="86"/>
      <c r="G53" s="86"/>
      <c r="H53" s="86"/>
      <c r="I53" s="86"/>
      <c r="J53" s="86"/>
      <c r="K53" s="86"/>
    </row>
    <row r="54" spans="1:11" ht="12" customHeight="1">
      <c r="A54" s="86"/>
      <c r="B54" s="86"/>
      <c r="C54" s="86"/>
      <c r="D54" s="88"/>
      <c r="E54" s="86"/>
      <c r="F54" s="86"/>
      <c r="G54" s="86"/>
      <c r="H54" s="86"/>
      <c r="I54" s="86"/>
      <c r="J54" s="86"/>
      <c r="K54" s="86"/>
    </row>
    <row r="55" spans="1:11" ht="12" customHeight="1">
      <c r="A55" s="86"/>
      <c r="B55" s="86"/>
      <c r="C55" s="86"/>
      <c r="D55" s="88"/>
      <c r="E55" s="86"/>
      <c r="F55" s="86"/>
      <c r="G55" s="86"/>
      <c r="H55" s="86"/>
      <c r="I55" s="86"/>
      <c r="J55" s="86"/>
      <c r="K55" s="86"/>
    </row>
    <row r="56" spans="1:11" ht="12" customHeight="1">
      <c r="A56" s="86"/>
      <c r="B56" s="86"/>
      <c r="C56" s="86"/>
      <c r="D56" s="88"/>
      <c r="E56" s="86"/>
      <c r="F56" s="86"/>
      <c r="G56" s="86"/>
      <c r="H56" s="86"/>
      <c r="I56" s="86"/>
      <c r="J56" s="86"/>
      <c r="K56" s="86"/>
    </row>
    <row r="57" spans="1:11" ht="12" customHeight="1">
      <c r="A57" s="86"/>
      <c r="B57" s="86"/>
      <c r="C57" s="86"/>
      <c r="D57" s="88"/>
      <c r="E57" s="86"/>
      <c r="F57" s="86"/>
      <c r="G57" s="86"/>
      <c r="H57" s="86"/>
      <c r="I57" s="86"/>
      <c r="J57" s="86"/>
      <c r="K57" s="86"/>
    </row>
    <row r="58" spans="1:11" ht="12" customHeight="1">
      <c r="A58" s="86"/>
      <c r="B58" s="86"/>
      <c r="C58" s="86"/>
      <c r="D58" s="88"/>
      <c r="E58" s="86"/>
      <c r="F58" s="86"/>
      <c r="G58" s="86"/>
      <c r="H58" s="86"/>
      <c r="I58" s="86"/>
      <c r="J58" s="86"/>
      <c r="K58" s="86"/>
    </row>
    <row r="59" spans="1:11" ht="12" customHeight="1">
      <c r="A59" s="86"/>
      <c r="B59" s="86"/>
      <c r="C59" s="86"/>
      <c r="D59" s="88"/>
      <c r="E59" s="86"/>
      <c r="F59" s="86"/>
      <c r="G59" s="86"/>
      <c r="H59" s="86"/>
      <c r="I59" s="86"/>
      <c r="J59" s="86"/>
      <c r="K59" s="86"/>
    </row>
    <row r="60" spans="1:11" ht="12" customHeight="1">
      <c r="A60" s="86"/>
      <c r="B60" s="86"/>
      <c r="C60" s="86"/>
      <c r="D60" s="88"/>
      <c r="E60" s="86"/>
      <c r="F60" s="86"/>
      <c r="G60" s="86"/>
      <c r="H60" s="86"/>
      <c r="I60" s="86"/>
      <c r="J60" s="86"/>
      <c r="K60" s="86"/>
    </row>
    <row r="61" spans="1:11" ht="12" customHeight="1">
      <c r="A61" s="86"/>
      <c r="B61" s="86"/>
      <c r="C61" s="86"/>
      <c r="D61" s="88"/>
      <c r="E61" s="86"/>
      <c r="F61" s="86"/>
      <c r="G61" s="86"/>
      <c r="H61" s="86"/>
      <c r="I61" s="86"/>
      <c r="J61" s="86"/>
      <c r="K61" s="86"/>
    </row>
    <row r="62" spans="1:11" ht="12" customHeight="1">
      <c r="A62" s="86"/>
      <c r="B62" s="86"/>
      <c r="C62" s="86"/>
      <c r="D62" s="88"/>
      <c r="E62" s="86"/>
      <c r="F62" s="86"/>
      <c r="G62" s="86"/>
      <c r="H62" s="86"/>
      <c r="I62" s="86"/>
      <c r="J62" s="86"/>
      <c r="K62" s="86"/>
    </row>
    <row r="63" spans="1:11" ht="12" customHeight="1">
      <c r="A63" s="86"/>
      <c r="B63" s="86"/>
      <c r="C63" s="86"/>
      <c r="D63" s="88"/>
      <c r="E63" s="86"/>
      <c r="F63" s="86"/>
      <c r="G63" s="86"/>
      <c r="H63" s="86"/>
      <c r="I63" s="86"/>
      <c r="J63" s="86"/>
      <c r="K63" s="86"/>
    </row>
    <row r="64" spans="1:11" ht="12" customHeight="1">
      <c r="A64" s="86"/>
      <c r="B64" s="86"/>
      <c r="C64" s="86"/>
      <c r="D64" s="88"/>
      <c r="E64" s="86"/>
      <c r="F64" s="86"/>
      <c r="G64" s="86"/>
      <c r="H64" s="86"/>
      <c r="I64" s="86"/>
      <c r="J64" s="86"/>
      <c r="K64" s="86"/>
    </row>
    <row r="65" spans="1:11" ht="12" customHeight="1">
      <c r="A65" s="86"/>
      <c r="B65" s="86"/>
      <c r="C65" s="86"/>
      <c r="D65" s="88"/>
      <c r="E65" s="86"/>
      <c r="F65" s="86"/>
      <c r="G65" s="86"/>
      <c r="H65" s="86"/>
      <c r="I65" s="86"/>
      <c r="J65" s="86"/>
      <c r="K65" s="86"/>
    </row>
    <row r="66" spans="1:11" ht="12" customHeight="1">
      <c r="A66" s="86"/>
      <c r="B66" s="86"/>
      <c r="C66" s="86"/>
      <c r="D66" s="88"/>
      <c r="E66" s="86"/>
      <c r="F66" s="86"/>
      <c r="G66" s="86"/>
      <c r="H66" s="86"/>
      <c r="I66" s="86"/>
      <c r="J66" s="86"/>
      <c r="K66" s="86"/>
    </row>
    <row r="67" spans="1:11" ht="12" customHeight="1">
      <c r="A67" s="86"/>
      <c r="B67" s="86"/>
      <c r="C67" s="86"/>
      <c r="D67" s="88"/>
      <c r="E67" s="86"/>
      <c r="F67" s="86"/>
      <c r="G67" s="86"/>
      <c r="H67" s="86"/>
      <c r="I67" s="86"/>
      <c r="J67" s="86"/>
      <c r="K67" s="86"/>
    </row>
    <row r="68" spans="1:11" ht="12" customHeight="1">
      <c r="A68" s="86"/>
      <c r="B68" s="86"/>
      <c r="C68" s="86"/>
      <c r="D68" s="88"/>
      <c r="E68" s="86"/>
      <c r="F68" s="86"/>
      <c r="G68" s="86"/>
      <c r="H68" s="86"/>
      <c r="I68" s="86"/>
      <c r="J68" s="86"/>
      <c r="K68" s="86"/>
    </row>
    <row r="69" spans="1:11" ht="12" customHeight="1">
      <c r="A69" s="86"/>
      <c r="B69" s="86"/>
      <c r="C69" s="86"/>
      <c r="D69" s="88"/>
      <c r="E69" s="86"/>
      <c r="F69" s="86"/>
      <c r="G69" s="86"/>
      <c r="H69" s="86"/>
      <c r="I69" s="86"/>
      <c r="J69" s="86"/>
      <c r="K69" s="86"/>
    </row>
    <row r="70" spans="1:11" ht="12" customHeight="1">
      <c r="A70" s="86"/>
      <c r="B70" s="86"/>
      <c r="C70" s="86"/>
      <c r="D70" s="88"/>
      <c r="E70" s="86"/>
      <c r="F70" s="86"/>
      <c r="G70" s="86"/>
      <c r="H70" s="86"/>
      <c r="I70" s="86"/>
      <c r="J70" s="86"/>
      <c r="K70" s="86"/>
    </row>
    <row r="71" spans="1:11" ht="12" customHeight="1">
      <c r="A71" s="86"/>
      <c r="B71" s="86"/>
      <c r="C71" s="86"/>
      <c r="D71" s="88"/>
      <c r="E71" s="86"/>
      <c r="F71" s="86"/>
      <c r="G71" s="86"/>
      <c r="H71" s="86"/>
      <c r="I71" s="86"/>
      <c r="J71" s="86"/>
      <c r="K71" s="86"/>
    </row>
    <row r="72" spans="1:11" ht="12" customHeight="1">
      <c r="A72" s="86"/>
      <c r="B72" s="86"/>
      <c r="C72" s="86"/>
      <c r="D72" s="88"/>
      <c r="E72" s="86"/>
      <c r="F72" s="86"/>
      <c r="G72" s="86"/>
      <c r="H72" s="86"/>
      <c r="I72" s="86"/>
      <c r="J72" s="86"/>
      <c r="K72" s="86"/>
    </row>
    <row r="73" spans="1:11" ht="12" customHeight="1">
      <c r="A73" s="86"/>
      <c r="B73" s="86"/>
      <c r="C73" s="86"/>
      <c r="D73" s="88"/>
      <c r="E73" s="86"/>
      <c r="F73" s="86"/>
      <c r="G73" s="86"/>
      <c r="H73" s="86"/>
      <c r="I73" s="86"/>
      <c r="J73" s="86"/>
      <c r="K73" s="86"/>
    </row>
    <row r="74" spans="1:11" ht="12" customHeight="1">
      <c r="A74" s="86"/>
      <c r="B74" s="86"/>
      <c r="C74" s="86"/>
      <c r="D74" s="88"/>
      <c r="E74" s="86"/>
      <c r="F74" s="86"/>
      <c r="G74" s="86"/>
      <c r="H74" s="86"/>
      <c r="I74" s="86"/>
      <c r="J74" s="86"/>
      <c r="K74" s="86"/>
    </row>
    <row r="75" spans="1:11" ht="12" customHeight="1">
      <c r="A75" s="86"/>
      <c r="B75" s="86"/>
      <c r="C75" s="86"/>
      <c r="D75" s="88"/>
      <c r="E75" s="86"/>
      <c r="F75" s="86"/>
      <c r="G75" s="86"/>
      <c r="H75" s="86"/>
      <c r="I75" s="86"/>
      <c r="J75" s="86"/>
      <c r="K75" s="86"/>
    </row>
    <row r="76" spans="1:11" ht="12" customHeight="1">
      <c r="A76" s="86"/>
      <c r="B76" s="86"/>
      <c r="C76" s="86"/>
      <c r="D76" s="88"/>
      <c r="E76" s="86"/>
      <c r="F76" s="86"/>
      <c r="G76" s="86"/>
      <c r="H76" s="86"/>
      <c r="I76" s="86"/>
      <c r="J76" s="86"/>
      <c r="K76" s="86"/>
    </row>
    <row r="77" spans="1:11" ht="12" customHeight="1">
      <c r="A77" s="86"/>
      <c r="B77" s="86"/>
      <c r="C77" s="86"/>
      <c r="D77" s="88"/>
      <c r="E77" s="86"/>
      <c r="F77" s="86"/>
      <c r="G77" s="86"/>
      <c r="H77" s="86"/>
      <c r="I77" s="86"/>
      <c r="J77" s="86"/>
      <c r="K77" s="86"/>
    </row>
    <row r="78" spans="1:11" ht="12" customHeight="1">
      <c r="A78" s="86"/>
      <c r="B78" s="86"/>
      <c r="C78" s="86"/>
      <c r="D78" s="88"/>
      <c r="E78" s="86"/>
      <c r="F78" s="86"/>
      <c r="G78" s="86"/>
      <c r="H78" s="86"/>
      <c r="I78" s="86"/>
      <c r="J78" s="86"/>
      <c r="K78" s="86"/>
    </row>
    <row r="79" spans="1:11" ht="12" customHeight="1">
      <c r="A79" s="86"/>
      <c r="B79" s="86"/>
      <c r="C79" s="86"/>
      <c r="D79" s="88"/>
      <c r="E79" s="86"/>
      <c r="F79" s="86"/>
      <c r="G79" s="86"/>
      <c r="H79" s="86"/>
      <c r="I79" s="86"/>
      <c r="J79" s="86"/>
      <c r="K79" s="86"/>
    </row>
    <row r="80" spans="1:11" ht="12" customHeight="1">
      <c r="A80" s="86"/>
      <c r="B80" s="86"/>
      <c r="C80" s="86"/>
      <c r="D80" s="88"/>
      <c r="E80" s="86"/>
      <c r="F80" s="86"/>
      <c r="G80" s="86"/>
      <c r="H80" s="86"/>
      <c r="I80" s="86"/>
      <c r="J80" s="86"/>
      <c r="K80" s="86"/>
    </row>
    <row r="81" spans="1:11" ht="12" customHeight="1">
      <c r="A81" s="86"/>
      <c r="B81" s="86"/>
      <c r="C81" s="86"/>
      <c r="D81" s="88"/>
      <c r="E81" s="86"/>
      <c r="F81" s="86"/>
      <c r="G81" s="86"/>
      <c r="H81" s="86"/>
      <c r="I81" s="86"/>
      <c r="J81" s="86"/>
      <c r="K81" s="86"/>
    </row>
    <row r="82" spans="1:11" ht="12" customHeight="1">
      <c r="A82" s="86"/>
      <c r="B82" s="86"/>
      <c r="C82" s="86"/>
      <c r="D82" s="88"/>
      <c r="E82" s="86"/>
      <c r="F82" s="86"/>
      <c r="G82" s="86"/>
      <c r="H82" s="86"/>
      <c r="I82" s="86"/>
      <c r="J82" s="86"/>
      <c r="K82" s="86"/>
    </row>
    <row r="83" spans="1:11" ht="12" customHeight="1">
      <c r="A83" s="86"/>
      <c r="B83" s="86"/>
      <c r="C83" s="86"/>
      <c r="D83" s="88"/>
      <c r="E83" s="86"/>
      <c r="F83" s="86"/>
      <c r="G83" s="86"/>
      <c r="H83" s="86"/>
      <c r="I83" s="86"/>
      <c r="J83" s="86"/>
      <c r="K83" s="86"/>
    </row>
    <row r="84" spans="1:11" ht="12" customHeight="1">
      <c r="A84" s="86"/>
      <c r="B84" s="86"/>
      <c r="C84" s="86"/>
      <c r="D84" s="88"/>
      <c r="E84" s="86"/>
      <c r="F84" s="86"/>
      <c r="G84" s="86"/>
      <c r="H84" s="86"/>
      <c r="I84" s="86"/>
      <c r="J84" s="86"/>
      <c r="K84" s="86"/>
    </row>
    <row r="85" spans="1:11" ht="12" customHeight="1">
      <c r="A85" s="86"/>
      <c r="B85" s="86"/>
      <c r="C85" s="86"/>
      <c r="D85" s="88"/>
      <c r="E85" s="86"/>
      <c r="F85" s="86"/>
      <c r="G85" s="86"/>
      <c r="H85" s="86"/>
      <c r="I85" s="86"/>
      <c r="J85" s="86"/>
      <c r="K85" s="86"/>
    </row>
    <row r="86" spans="1:11" ht="12" customHeight="1">
      <c r="A86" s="86"/>
      <c r="B86" s="86"/>
      <c r="C86" s="86"/>
      <c r="D86" s="88"/>
      <c r="E86" s="86"/>
      <c r="F86" s="86"/>
      <c r="G86" s="86"/>
      <c r="H86" s="86"/>
      <c r="I86" s="86"/>
      <c r="J86" s="86"/>
      <c r="K86" s="86"/>
    </row>
    <row r="87" spans="1:11" ht="12" customHeight="1">
      <c r="A87" s="86"/>
      <c r="B87" s="86"/>
      <c r="C87" s="86"/>
      <c r="D87" s="88"/>
      <c r="E87" s="86"/>
      <c r="F87" s="86"/>
      <c r="G87" s="86"/>
      <c r="H87" s="86"/>
      <c r="I87" s="86"/>
      <c r="J87" s="86"/>
      <c r="K87" s="86"/>
    </row>
    <row r="88" spans="1:11" ht="12" customHeight="1">
      <c r="A88" s="86"/>
      <c r="B88" s="86"/>
      <c r="C88" s="86"/>
      <c r="D88" s="88"/>
      <c r="E88" s="86"/>
      <c r="F88" s="86"/>
      <c r="G88" s="86"/>
      <c r="H88" s="86"/>
      <c r="I88" s="86"/>
      <c r="J88" s="86"/>
      <c r="K88" s="86"/>
    </row>
    <row r="89" spans="1:11" ht="12" customHeight="1">
      <c r="A89" s="86"/>
      <c r="B89" s="86"/>
      <c r="C89" s="86"/>
      <c r="D89" s="88"/>
      <c r="E89" s="86"/>
      <c r="F89" s="86"/>
      <c r="G89" s="86"/>
      <c r="H89" s="86"/>
      <c r="I89" s="86"/>
      <c r="J89" s="86"/>
      <c r="K89" s="86"/>
    </row>
    <row r="90" spans="1:11" ht="12" customHeight="1">
      <c r="A90" s="86"/>
      <c r="B90" s="86"/>
      <c r="C90" s="86"/>
      <c r="D90" s="88"/>
      <c r="E90" s="86"/>
      <c r="F90" s="86"/>
      <c r="G90" s="86"/>
      <c r="H90" s="86"/>
      <c r="I90" s="86"/>
      <c r="J90" s="86"/>
      <c r="K90" s="86"/>
    </row>
    <row r="91" spans="1:11" ht="12" customHeight="1">
      <c r="A91" s="86"/>
      <c r="B91" s="86"/>
      <c r="C91" s="86"/>
      <c r="D91" s="88"/>
      <c r="E91" s="86"/>
      <c r="F91" s="86"/>
      <c r="G91" s="86"/>
      <c r="H91" s="86"/>
      <c r="I91" s="86"/>
      <c r="J91" s="86"/>
      <c r="K91" s="86"/>
    </row>
    <row r="92" spans="1:11" ht="12" customHeight="1">
      <c r="A92" s="86"/>
      <c r="B92" s="86"/>
      <c r="C92" s="86"/>
      <c r="D92" s="88"/>
      <c r="E92" s="86"/>
      <c r="F92" s="86"/>
      <c r="G92" s="86"/>
      <c r="H92" s="86"/>
      <c r="I92" s="86"/>
      <c r="J92" s="86"/>
      <c r="K92" s="86"/>
    </row>
    <row r="93" spans="1:11" ht="12" customHeight="1">
      <c r="A93" s="86"/>
      <c r="B93" s="86"/>
      <c r="C93" s="86"/>
      <c r="D93" s="88"/>
      <c r="E93" s="86"/>
      <c r="F93" s="86"/>
      <c r="G93" s="86"/>
      <c r="H93" s="86"/>
      <c r="I93" s="86"/>
      <c r="J93" s="86"/>
      <c r="K93" s="86"/>
    </row>
    <row r="94" spans="1:11" ht="12" customHeight="1">
      <c r="A94" s="86"/>
      <c r="B94" s="86"/>
      <c r="C94" s="86"/>
      <c r="D94" s="88"/>
      <c r="E94" s="86"/>
      <c r="F94" s="86"/>
      <c r="G94" s="86"/>
      <c r="H94" s="86"/>
      <c r="I94" s="86"/>
      <c r="J94" s="86"/>
      <c r="K94" s="86"/>
    </row>
    <row r="95" spans="1:11" ht="12" customHeight="1">
      <c r="A95" s="86"/>
      <c r="B95" s="86"/>
      <c r="C95" s="86"/>
      <c r="D95" s="88"/>
      <c r="E95" s="86"/>
      <c r="F95" s="86"/>
      <c r="G95" s="86"/>
      <c r="H95" s="86"/>
      <c r="I95" s="86"/>
      <c r="J95" s="86"/>
      <c r="K95" s="86"/>
    </row>
    <row r="96" spans="1:11" ht="12" customHeight="1">
      <c r="A96" s="86"/>
      <c r="B96" s="86"/>
      <c r="C96" s="86"/>
      <c r="D96" s="88"/>
      <c r="E96" s="86"/>
      <c r="F96" s="86"/>
      <c r="G96" s="86"/>
      <c r="H96" s="86"/>
      <c r="I96" s="86"/>
      <c r="J96" s="86"/>
      <c r="K96" s="86"/>
    </row>
    <row r="97" spans="1:11" ht="12" customHeight="1">
      <c r="A97" s="86"/>
      <c r="B97" s="86"/>
      <c r="C97" s="86"/>
      <c r="D97" s="88"/>
      <c r="E97" s="86"/>
      <c r="F97" s="86"/>
      <c r="G97" s="86"/>
      <c r="H97" s="86"/>
      <c r="I97" s="86"/>
      <c r="J97" s="86"/>
      <c r="K97" s="86"/>
    </row>
    <row r="98" spans="1:11" ht="12" customHeight="1">
      <c r="A98" s="86"/>
      <c r="B98" s="86"/>
      <c r="C98" s="86"/>
      <c r="D98" s="88"/>
      <c r="E98" s="86"/>
      <c r="F98" s="86"/>
      <c r="G98" s="86"/>
      <c r="H98" s="86"/>
      <c r="I98" s="86"/>
      <c r="J98" s="86"/>
      <c r="K98" s="86"/>
    </row>
    <row r="99" spans="1:11" ht="12" customHeight="1">
      <c r="A99" s="86"/>
      <c r="B99" s="86"/>
      <c r="C99" s="86"/>
      <c r="D99" s="88"/>
      <c r="E99" s="86"/>
      <c r="F99" s="86"/>
      <c r="G99" s="86"/>
      <c r="H99" s="86"/>
      <c r="I99" s="86"/>
      <c r="J99" s="86"/>
      <c r="K99" s="86"/>
    </row>
    <row r="100" spans="1:11" ht="12" customHeight="1">
      <c r="A100" s="86"/>
      <c r="B100" s="86"/>
      <c r="C100" s="86"/>
      <c r="D100" s="88"/>
      <c r="E100" s="86"/>
      <c r="F100" s="86"/>
      <c r="G100" s="86"/>
      <c r="H100" s="86"/>
      <c r="I100" s="86"/>
      <c r="J100" s="86"/>
      <c r="K100" s="86"/>
    </row>
  </sheetData>
  <sheetProtection/>
  <mergeCells count="9">
    <mergeCell ref="A6:E6"/>
    <mergeCell ref="A7:E7"/>
    <mergeCell ref="D9:E9"/>
    <mergeCell ref="A1:B1"/>
    <mergeCell ref="A2:B2"/>
    <mergeCell ref="A4:E4"/>
    <mergeCell ref="D1:E1"/>
    <mergeCell ref="D2:E2"/>
    <mergeCell ref="A5:E5"/>
  </mergeCells>
  <printOptions/>
  <pageMargins left="0.65" right="0.2" top="0.75" bottom="0.75"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K100"/>
  <sheetViews>
    <sheetView zoomScalePageLayoutView="0" workbookViewId="0" topLeftCell="A1">
      <selection activeCell="E13" sqref="E13"/>
    </sheetView>
  </sheetViews>
  <sheetFormatPr defaultColWidth="14.421875" defaultRowHeight="15" customHeight="1"/>
  <cols>
    <col min="1" max="1" width="5.7109375" style="0" customWidth="1"/>
    <col min="2" max="2" width="43.57421875" style="0" customWidth="1"/>
    <col min="3" max="3" width="18.421875" style="0" customWidth="1"/>
    <col min="4" max="5" width="16.8515625" style="0" customWidth="1"/>
    <col min="6" max="6" width="17.57421875" style="0" customWidth="1"/>
    <col min="7" max="7" width="16.7109375" style="0" customWidth="1"/>
    <col min="8" max="8" width="7.00390625" style="0" customWidth="1"/>
    <col min="9" max="9" width="7.8515625" style="0" customWidth="1"/>
    <col min="10" max="10" width="9.140625" style="0" hidden="1" customWidth="1"/>
    <col min="11" max="11" width="19.28125" style="0" hidden="1" customWidth="1"/>
  </cols>
  <sheetData>
    <row r="1" spans="1:11" ht="12.75" customHeight="1">
      <c r="A1" s="54"/>
      <c r="B1" s="55"/>
      <c r="C1" s="56"/>
      <c r="D1" s="56"/>
      <c r="E1" s="56"/>
      <c r="F1" s="56"/>
      <c r="G1" s="57" t="s">
        <v>197</v>
      </c>
      <c r="H1" s="55"/>
      <c r="I1" s="55"/>
      <c r="J1" s="55"/>
      <c r="K1" s="55"/>
    </row>
    <row r="2" spans="1:11" ht="12.75" customHeight="1">
      <c r="A2" s="54"/>
      <c r="B2" s="55"/>
      <c r="C2" s="56"/>
      <c r="D2" s="56"/>
      <c r="E2" s="56"/>
      <c r="F2" s="56"/>
      <c r="G2" s="57"/>
      <c r="H2" s="55"/>
      <c r="I2" s="55"/>
      <c r="J2" s="55"/>
      <c r="K2" s="55"/>
    </row>
    <row r="3" spans="1:11" ht="12.75" customHeight="1">
      <c r="A3" s="383" t="s">
        <v>198</v>
      </c>
      <c r="B3" s="358"/>
      <c r="C3" s="358"/>
      <c r="D3" s="358"/>
      <c r="E3" s="358"/>
      <c r="F3" s="358"/>
      <c r="G3" s="358"/>
      <c r="H3" s="358"/>
      <c r="I3" s="358"/>
      <c r="J3" s="55"/>
      <c r="K3" s="55"/>
    </row>
    <row r="4" spans="1:11" ht="12.75" customHeight="1">
      <c r="A4" s="366" t="str">
        <f>+'51'!A5:E5</f>
        <v>(Kèm theo Nghị quyết số     /NQ-HĐND  ngày    tháng 7 năm 2021 của Hội đồng nhân dân  huyện Ia H'Drai)</v>
      </c>
      <c r="B4" s="358"/>
      <c r="C4" s="358"/>
      <c r="D4" s="358"/>
      <c r="E4" s="358"/>
      <c r="F4" s="358"/>
      <c r="G4" s="358"/>
      <c r="H4" s="358"/>
      <c r="I4" s="358"/>
      <c r="J4" s="55"/>
      <c r="K4" s="55"/>
    </row>
    <row r="5" spans="1:11" ht="12.75" customHeight="1" hidden="1">
      <c r="A5" s="366" t="str">
        <f>+'51'!A6:E6</f>
        <v>(Kèm theo tờ trình số     /TTr-UBND ngày     tháng    năm 2021 của Ủy ban nhân dân huyện Ia H'Drai)</v>
      </c>
      <c r="B5" s="358"/>
      <c r="C5" s="358"/>
      <c r="D5" s="358"/>
      <c r="E5" s="358"/>
      <c r="F5" s="358"/>
      <c r="G5" s="358"/>
      <c r="H5" s="358"/>
      <c r="I5" s="358"/>
      <c r="J5" s="55"/>
      <c r="K5" s="55"/>
    </row>
    <row r="6" spans="1:11" ht="12.75" customHeight="1" hidden="1">
      <c r="A6" s="366" t="str">
        <f>+'51'!A7:E7</f>
        <v>(Kèm theo tờ trình số     /TTr-TCKH ngày     tháng    năm 2021 của phòng Tài chính - Kế hoạch huyện)</v>
      </c>
      <c r="B6" s="358"/>
      <c r="C6" s="358"/>
      <c r="D6" s="358"/>
      <c r="E6" s="358"/>
      <c r="F6" s="358"/>
      <c r="G6" s="358"/>
      <c r="H6" s="358"/>
      <c r="I6" s="358"/>
      <c r="J6" s="55"/>
      <c r="K6" s="55"/>
    </row>
    <row r="7" spans="1:11" ht="12.75" customHeight="1">
      <c r="A7" s="59"/>
      <c r="B7" s="59"/>
      <c r="C7" s="59"/>
      <c r="D7" s="59"/>
      <c r="E7" s="59"/>
      <c r="F7" s="59"/>
      <c r="G7" s="59"/>
      <c r="H7" s="59"/>
      <c r="I7" s="59"/>
      <c r="J7" s="55"/>
      <c r="K7" s="55"/>
    </row>
    <row r="8" spans="1:11" ht="12.75" customHeight="1">
      <c r="A8" s="55"/>
      <c r="B8" s="55"/>
      <c r="C8" s="56"/>
      <c r="D8" s="56"/>
      <c r="E8" s="56"/>
      <c r="F8" s="56"/>
      <c r="G8" s="56"/>
      <c r="H8" s="55"/>
      <c r="I8" s="60" t="s">
        <v>55</v>
      </c>
      <c r="J8" s="55"/>
      <c r="K8" s="55"/>
    </row>
    <row r="9" spans="1:11" ht="31.5" customHeight="1">
      <c r="A9" s="384" t="s">
        <v>5</v>
      </c>
      <c r="B9" s="370" t="s">
        <v>199</v>
      </c>
      <c r="C9" s="372" t="s">
        <v>56</v>
      </c>
      <c r="D9" s="373"/>
      <c r="E9" s="372" t="s">
        <v>57</v>
      </c>
      <c r="F9" s="375"/>
      <c r="G9" s="373"/>
      <c r="H9" s="374" t="s">
        <v>200</v>
      </c>
      <c r="I9" s="373"/>
      <c r="J9" s="55"/>
      <c r="K9" s="56">
        <f>+G12-29594300595</f>
        <v>10585892060</v>
      </c>
    </row>
    <row r="10" spans="1:11" ht="46.5" customHeight="1">
      <c r="A10" s="371"/>
      <c r="B10" s="371"/>
      <c r="C10" s="61" t="s">
        <v>59</v>
      </c>
      <c r="D10" s="61" t="s">
        <v>60</v>
      </c>
      <c r="E10" s="61" t="s">
        <v>201</v>
      </c>
      <c r="F10" s="61" t="s">
        <v>202</v>
      </c>
      <c r="G10" s="61" t="s">
        <v>203</v>
      </c>
      <c r="H10" s="62" t="s">
        <v>59</v>
      </c>
      <c r="I10" s="62" t="s">
        <v>60</v>
      </c>
      <c r="J10" s="55"/>
      <c r="K10" s="127">
        <f>+G55-G47</f>
        <v>36484323449</v>
      </c>
    </row>
    <row r="11" spans="1:11" ht="25.5" customHeight="1">
      <c r="A11" s="128" t="s">
        <v>10</v>
      </c>
      <c r="B11" s="128" t="s">
        <v>46</v>
      </c>
      <c r="C11" s="129">
        <v>1</v>
      </c>
      <c r="D11" s="129">
        <v>2</v>
      </c>
      <c r="E11" s="129" t="s">
        <v>204</v>
      </c>
      <c r="F11" s="129">
        <v>5</v>
      </c>
      <c r="G11" s="129">
        <v>6</v>
      </c>
      <c r="H11" s="128" t="s">
        <v>205</v>
      </c>
      <c r="I11" s="128" t="s">
        <v>206</v>
      </c>
      <c r="J11" s="55"/>
      <c r="K11" s="56">
        <f>+K10-G24</f>
        <v>36484323449</v>
      </c>
    </row>
    <row r="12" spans="1:11" ht="12.75" customHeight="1">
      <c r="A12" s="66" t="s">
        <v>10</v>
      </c>
      <c r="B12" s="130" t="s">
        <v>207</v>
      </c>
      <c r="C12" s="67">
        <f>+C13+C30+C31+C46+C47</f>
        <v>152756000000</v>
      </c>
      <c r="D12" s="67">
        <f>+D13+D30+D31+D46+D47</f>
        <v>180116000000</v>
      </c>
      <c r="E12" s="67">
        <f>+E13+E30+E31+E46+E47</f>
        <v>300067779259</v>
      </c>
      <c r="F12" s="67">
        <f>+F13+F30+F31+F46+F47</f>
        <v>259887586604</v>
      </c>
      <c r="G12" s="67">
        <f>+G13+G30+G31+G46+G47</f>
        <v>40180192655</v>
      </c>
      <c r="H12" s="67">
        <f>+E12/C12%</f>
        <v>196.43600202872554</v>
      </c>
      <c r="I12" s="67">
        <f>+E12/D12%</f>
        <v>166.5969593256568</v>
      </c>
      <c r="J12" s="65"/>
      <c r="K12" s="65">
        <f>223560-60000</f>
        <v>163560</v>
      </c>
    </row>
    <row r="13" spans="1:11" ht="12.75" customHeight="1">
      <c r="A13" s="68" t="s">
        <v>36</v>
      </c>
      <c r="B13" s="69" t="s">
        <v>190</v>
      </c>
      <c r="C13" s="70">
        <f>+C14</f>
        <v>50961000000</v>
      </c>
      <c r="D13" s="70">
        <f>+D14</f>
        <v>78321000000</v>
      </c>
      <c r="E13" s="70">
        <f>+E14</f>
        <v>105762295348</v>
      </c>
      <c r="F13" s="70">
        <f>+F14</f>
        <v>103256373133</v>
      </c>
      <c r="G13" s="70">
        <f>+G14</f>
        <v>2505922215</v>
      </c>
      <c r="H13" s="70">
        <f>+E13/C13%</f>
        <v>207.5357535134711</v>
      </c>
      <c r="I13" s="70">
        <f>+E13/D13%</f>
        <v>135.0369573268983</v>
      </c>
      <c r="J13" s="65"/>
      <c r="K13" s="131">
        <f>+K11-K12</f>
        <v>36484159889</v>
      </c>
    </row>
    <row r="14" spans="1:11" ht="25.5" customHeight="1">
      <c r="A14" s="68">
        <v>1</v>
      </c>
      <c r="B14" s="69" t="s">
        <v>208</v>
      </c>
      <c r="C14" s="70">
        <f>8291000000+8566000000+34104000000</f>
        <v>50961000000</v>
      </c>
      <c r="D14" s="70">
        <f>34104000000+44217000000</f>
        <v>78321000000</v>
      </c>
      <c r="E14" s="70">
        <f>SUM(E15:E27)</f>
        <v>105762295348</v>
      </c>
      <c r="F14" s="70">
        <f>SUM(F15:F27)</f>
        <v>103256373133</v>
      </c>
      <c r="G14" s="70">
        <f>SUM(G15:G27)</f>
        <v>2505922215</v>
      </c>
      <c r="H14" s="70">
        <f>+E14/C14%</f>
        <v>207.5357535134711</v>
      </c>
      <c r="I14" s="70">
        <f>+E14/D14%</f>
        <v>135.0369573268983</v>
      </c>
      <c r="J14" s="65"/>
      <c r="K14" s="65">
        <f>423560-163560</f>
        <v>260000</v>
      </c>
    </row>
    <row r="15" spans="1:11" ht="12.75" customHeight="1">
      <c r="A15" s="71" t="s">
        <v>124</v>
      </c>
      <c r="B15" s="72" t="s">
        <v>209</v>
      </c>
      <c r="C15" s="73"/>
      <c r="D15" s="73"/>
      <c r="E15" s="73">
        <f aca="true" t="shared" si="0" ref="E15:E30">SUM(F15:G15)</f>
        <v>0</v>
      </c>
      <c r="F15" s="73"/>
      <c r="G15" s="73"/>
      <c r="H15" s="73"/>
      <c r="I15" s="73"/>
      <c r="J15" s="55"/>
      <c r="K15" s="55"/>
    </row>
    <row r="16" spans="1:11" ht="12.75" customHeight="1">
      <c r="A16" s="71" t="s">
        <v>126</v>
      </c>
      <c r="B16" s="72" t="s">
        <v>210</v>
      </c>
      <c r="C16" s="73"/>
      <c r="D16" s="73"/>
      <c r="E16" s="73">
        <f t="shared" si="0"/>
        <v>0</v>
      </c>
      <c r="F16" s="73"/>
      <c r="G16" s="73"/>
      <c r="H16" s="73"/>
      <c r="I16" s="73"/>
      <c r="J16" s="55"/>
      <c r="K16">
        <f>164638-32049</f>
        <v>132589</v>
      </c>
    </row>
    <row r="17" spans="1:11" ht="12.75" customHeight="1">
      <c r="A17" s="71" t="s">
        <v>128</v>
      </c>
      <c r="B17" s="72" t="s">
        <v>211</v>
      </c>
      <c r="C17" s="73"/>
      <c r="D17" s="73">
        <v>346000000</v>
      </c>
      <c r="E17" s="73">
        <f t="shared" si="0"/>
        <v>3281922109</v>
      </c>
      <c r="F17" s="73">
        <v>3281922109</v>
      </c>
      <c r="G17" s="73"/>
      <c r="H17" s="73"/>
      <c r="I17" s="73">
        <f>+E17/D17%</f>
        <v>948.5324014450867</v>
      </c>
      <c r="J17" s="55"/>
      <c r="K17" s="55"/>
    </row>
    <row r="18" spans="1:11" ht="12.75" customHeight="1">
      <c r="A18" s="71" t="s">
        <v>130</v>
      </c>
      <c r="B18" s="72" t="s">
        <v>212</v>
      </c>
      <c r="C18" s="73"/>
      <c r="D18" s="73"/>
      <c r="E18" s="73">
        <f t="shared" si="0"/>
        <v>0</v>
      </c>
      <c r="F18" s="73"/>
      <c r="G18" s="73"/>
      <c r="H18" s="73"/>
      <c r="I18" s="73"/>
      <c r="J18" s="55"/>
      <c r="K18" s="55"/>
    </row>
    <row r="19" spans="1:11" ht="12.75" customHeight="1">
      <c r="A19" s="71" t="s">
        <v>132</v>
      </c>
      <c r="B19" s="72" t="s">
        <v>213</v>
      </c>
      <c r="C19" s="73"/>
      <c r="D19" s="73"/>
      <c r="E19" s="73">
        <f t="shared" si="0"/>
        <v>0</v>
      </c>
      <c r="F19" s="73"/>
      <c r="G19" s="73"/>
      <c r="H19" s="73"/>
      <c r="I19" s="73"/>
      <c r="J19" s="55"/>
      <c r="K19" s="132">
        <f>37222000000-D17-D20-D24</f>
        <v>-37581000000</v>
      </c>
    </row>
    <row r="20" spans="1:11" ht="12.75" customHeight="1">
      <c r="A20" s="71" t="s">
        <v>134</v>
      </c>
      <c r="B20" s="72" t="s">
        <v>214</v>
      </c>
      <c r="C20" s="73"/>
      <c r="D20" s="73"/>
      <c r="E20" s="73">
        <f t="shared" si="0"/>
        <v>968289717</v>
      </c>
      <c r="F20" s="73">
        <v>968289717</v>
      </c>
      <c r="G20" s="73"/>
      <c r="H20" s="73"/>
      <c r="I20" s="73"/>
      <c r="J20" s="55"/>
      <c r="K20" s="55"/>
    </row>
    <row r="21" spans="1:11" ht="12.75" customHeight="1">
      <c r="A21" s="71" t="s">
        <v>215</v>
      </c>
      <c r="B21" s="72" t="s">
        <v>216</v>
      </c>
      <c r="C21" s="73"/>
      <c r="D21" s="73"/>
      <c r="E21" s="73">
        <f t="shared" si="0"/>
        <v>0</v>
      </c>
      <c r="F21" s="73"/>
      <c r="G21" s="73"/>
      <c r="H21" s="73"/>
      <c r="I21" s="73"/>
      <c r="J21" s="55"/>
      <c r="K21" s="55"/>
    </row>
    <row r="22" spans="1:11" ht="12.75" customHeight="1">
      <c r="A22" s="71" t="s">
        <v>217</v>
      </c>
      <c r="B22" s="72" t="s">
        <v>218</v>
      </c>
      <c r="C22" s="73"/>
      <c r="D22" s="73"/>
      <c r="E22" s="73">
        <f t="shared" si="0"/>
        <v>0</v>
      </c>
      <c r="F22" s="73"/>
      <c r="G22" s="73"/>
      <c r="H22" s="73"/>
      <c r="I22" s="73"/>
      <c r="J22" s="55"/>
      <c r="K22" s="55"/>
    </row>
    <row r="23" spans="1:11" ht="12.75" customHeight="1">
      <c r="A23" s="71" t="s">
        <v>219</v>
      </c>
      <c r="B23" s="72" t="s">
        <v>220</v>
      </c>
      <c r="C23" s="73"/>
      <c r="D23" s="73"/>
      <c r="E23" s="73">
        <f t="shared" si="0"/>
        <v>0</v>
      </c>
      <c r="F23" s="73"/>
      <c r="G23" s="73"/>
      <c r="H23" s="73"/>
      <c r="I23" s="73"/>
      <c r="J23" s="55"/>
      <c r="K23" s="55"/>
    </row>
    <row r="24" spans="1:11" ht="12.75" customHeight="1">
      <c r="A24" s="71" t="s">
        <v>221</v>
      </c>
      <c r="B24" s="72" t="s">
        <v>222</v>
      </c>
      <c r="C24" s="73"/>
      <c r="D24" s="73">
        <f>34104000000+40353000000</f>
        <v>74457000000</v>
      </c>
      <c r="E24" s="73">
        <f t="shared" si="0"/>
        <v>97499894307</v>
      </c>
      <c r="F24" s="73">
        <v>97499894307</v>
      </c>
      <c r="G24" s="73"/>
      <c r="H24" s="73"/>
      <c r="I24" s="73">
        <f>+E24/D24%</f>
        <v>130.9479220315081</v>
      </c>
      <c r="J24" s="55"/>
      <c r="K24" s="55"/>
    </row>
    <row r="25" spans="1:11" ht="25.5" customHeight="1">
      <c r="A25" s="71" t="s">
        <v>223</v>
      </c>
      <c r="B25" s="72" t="s">
        <v>224</v>
      </c>
      <c r="C25" s="73"/>
      <c r="D25" s="73">
        <v>1862000000</v>
      </c>
      <c r="E25" s="73">
        <f t="shared" si="0"/>
        <v>4012189215</v>
      </c>
      <c r="F25" s="73">
        <v>1506267000</v>
      </c>
      <c r="G25" s="73">
        <v>2505922215</v>
      </c>
      <c r="H25" s="73"/>
      <c r="I25" s="73"/>
      <c r="J25">
        <f>5720+3000+2090+7359+2100+3050</f>
        <v>23319</v>
      </c>
      <c r="K25" s="55"/>
    </row>
    <row r="26" spans="1:11" ht="12.75" customHeight="1">
      <c r="A26" s="71" t="s">
        <v>225</v>
      </c>
      <c r="B26" s="72" t="s">
        <v>226</v>
      </c>
      <c r="C26" s="73"/>
      <c r="D26" s="73"/>
      <c r="E26" s="73">
        <f t="shared" si="0"/>
        <v>0</v>
      </c>
      <c r="F26" s="73"/>
      <c r="G26" s="73"/>
      <c r="H26" s="73"/>
      <c r="I26" s="73"/>
      <c r="J26" s="55"/>
      <c r="K26" s="55"/>
    </row>
    <row r="27" spans="1:11" ht="12.75" customHeight="1">
      <c r="A27" s="71" t="s">
        <v>227</v>
      </c>
      <c r="B27" s="72" t="s">
        <v>228</v>
      </c>
      <c r="C27" s="73"/>
      <c r="D27" s="73"/>
      <c r="E27" s="73">
        <f t="shared" si="0"/>
        <v>0</v>
      </c>
      <c r="F27" s="73"/>
      <c r="G27" s="73"/>
      <c r="H27" s="73"/>
      <c r="I27" s="73"/>
      <c r="J27">
        <f>45680-34104</f>
        <v>11576</v>
      </c>
      <c r="K27" s="55"/>
    </row>
    <row r="28" spans="1:11" ht="25.5" customHeight="1">
      <c r="A28" s="68">
        <v>2</v>
      </c>
      <c r="B28" s="69" t="s">
        <v>229</v>
      </c>
      <c r="C28" s="73"/>
      <c r="D28" s="73"/>
      <c r="E28" s="73">
        <f t="shared" si="0"/>
        <v>0</v>
      </c>
      <c r="F28" s="73"/>
      <c r="G28" s="73"/>
      <c r="H28" s="73"/>
      <c r="I28" s="73"/>
      <c r="J28" s="55"/>
      <c r="K28" s="55"/>
    </row>
    <row r="29" spans="1:11" ht="12.75" customHeight="1">
      <c r="A29" s="68">
        <v>3</v>
      </c>
      <c r="B29" s="69" t="s">
        <v>230</v>
      </c>
      <c r="C29" s="73"/>
      <c r="D29" s="73"/>
      <c r="E29" s="73">
        <f t="shared" si="0"/>
        <v>0</v>
      </c>
      <c r="F29" s="73"/>
      <c r="G29" s="73"/>
      <c r="H29" s="73"/>
      <c r="I29" s="73"/>
      <c r="J29" s="55"/>
      <c r="K29" s="132">
        <f>+D31-E31</f>
        <v>-7919602223</v>
      </c>
    </row>
    <row r="30" spans="1:11" ht="12.75" customHeight="1">
      <c r="A30" s="68" t="s">
        <v>41</v>
      </c>
      <c r="B30" s="69" t="s">
        <v>231</v>
      </c>
      <c r="C30" s="73"/>
      <c r="D30" s="73"/>
      <c r="E30" s="73">
        <f t="shared" si="0"/>
        <v>0</v>
      </c>
      <c r="F30" s="73"/>
      <c r="G30" s="73"/>
      <c r="H30" s="73"/>
      <c r="I30" s="73"/>
      <c r="J30" s="55"/>
      <c r="K30" s="55"/>
    </row>
    <row r="31" spans="1:11" ht="12.75" customHeight="1">
      <c r="A31" s="68" t="s">
        <v>139</v>
      </c>
      <c r="B31" s="69" t="s">
        <v>26</v>
      </c>
      <c r="C31" s="70">
        <f>75939000000+6277000000+1725000000+11576000000+6278000000</f>
        <v>101795000000</v>
      </c>
      <c r="D31" s="70">
        <f>SUM(D32:D45)</f>
        <v>101795000000</v>
      </c>
      <c r="E31" s="70">
        <f>SUM(E32:E45)</f>
        <v>109714602223</v>
      </c>
      <c r="F31" s="70">
        <f>SUM(F32:F45)</f>
        <v>75759369989</v>
      </c>
      <c r="G31" s="70">
        <f>SUM(G32:G45)</f>
        <v>33955232234</v>
      </c>
      <c r="H31" s="70">
        <f>+E31/C31%</f>
        <v>107.77995208310821</v>
      </c>
      <c r="I31" s="70">
        <f>+E31/D31%</f>
        <v>107.77995208310821</v>
      </c>
      <c r="J31" s="65"/>
      <c r="K31" s="65">
        <f>51958-45680</f>
        <v>6278</v>
      </c>
    </row>
    <row r="32" spans="1:11" ht="12.75" customHeight="1">
      <c r="A32" s="71" t="s">
        <v>159</v>
      </c>
      <c r="B32" s="72" t="s">
        <v>209</v>
      </c>
      <c r="C32" s="73"/>
      <c r="D32" s="73">
        <v>4092390000</v>
      </c>
      <c r="E32" s="73">
        <f aca="true" t="shared" si="1" ref="E32:E47">SUM(F32:G32)</f>
        <v>4614397874</v>
      </c>
      <c r="F32" s="73">
        <v>1406150000</v>
      </c>
      <c r="G32" s="73">
        <v>3208247874</v>
      </c>
      <c r="H32" s="73"/>
      <c r="I32" s="73">
        <f>+E32/D32%</f>
        <v>112.75557495742098</v>
      </c>
      <c r="J32" s="55"/>
      <c r="K32" s="55"/>
    </row>
    <row r="33" spans="1:11" ht="12.75" customHeight="1">
      <c r="A33" s="71" t="s">
        <v>161</v>
      </c>
      <c r="B33" s="72" t="s">
        <v>210</v>
      </c>
      <c r="C33" s="73"/>
      <c r="D33" s="73">
        <v>680000000</v>
      </c>
      <c r="E33" s="73">
        <f t="shared" si="1"/>
        <v>720281500</v>
      </c>
      <c r="F33" s="73">
        <v>626400000</v>
      </c>
      <c r="G33" s="73">
        <v>93881500</v>
      </c>
      <c r="H33" s="73"/>
      <c r="I33" s="73">
        <f>+E33/D33%</f>
        <v>105.92375</v>
      </c>
      <c r="J33" s="55"/>
      <c r="K33">
        <f>11576+34104</f>
        <v>45680</v>
      </c>
    </row>
    <row r="34" spans="1:11" ht="12.75" customHeight="1">
      <c r="A34" s="71" t="s">
        <v>232</v>
      </c>
      <c r="B34" s="72" t="s">
        <v>211</v>
      </c>
      <c r="C34" s="73">
        <v>38951000000</v>
      </c>
      <c r="D34" s="73">
        <f>38951000000+216000000</f>
        <v>39167000000</v>
      </c>
      <c r="E34" s="73">
        <f t="shared" si="1"/>
        <v>35925173473</v>
      </c>
      <c r="F34" s="73">
        <v>35925173473</v>
      </c>
      <c r="G34" s="73"/>
      <c r="H34" s="73">
        <f>+E34/C34%</f>
        <v>92.2317102847167</v>
      </c>
      <c r="I34" s="73">
        <f>+E34/D34%</f>
        <v>91.72306654326346</v>
      </c>
      <c r="J34" s="55"/>
      <c r="K34" s="132">
        <f>+D34-E34</f>
        <v>3241826527</v>
      </c>
    </row>
    <row r="35" spans="1:11" ht="12.75" customHeight="1">
      <c r="A35" s="71" t="s">
        <v>233</v>
      </c>
      <c r="B35" s="72" t="s">
        <v>212</v>
      </c>
      <c r="C35" s="73">
        <v>150000000</v>
      </c>
      <c r="D35" s="73">
        <v>150000000</v>
      </c>
      <c r="E35" s="73">
        <f t="shared" si="1"/>
        <v>148898000</v>
      </c>
      <c r="F35" s="73">
        <v>148898000</v>
      </c>
      <c r="G35" s="73"/>
      <c r="H35" s="73"/>
      <c r="I35" s="73">
        <f>+E35/D35%</f>
        <v>99.26533333333333</v>
      </c>
      <c r="J35" s="55"/>
      <c r="K35" s="55"/>
    </row>
    <row r="36" spans="1:11" ht="12.75" customHeight="1">
      <c r="A36" s="71" t="s">
        <v>234</v>
      </c>
      <c r="B36" s="72" t="s">
        <v>213</v>
      </c>
      <c r="C36" s="73"/>
      <c r="D36" s="73"/>
      <c r="E36" s="73">
        <f t="shared" si="1"/>
        <v>0</v>
      </c>
      <c r="F36" s="73"/>
      <c r="G36" s="73"/>
      <c r="H36" s="73"/>
      <c r="I36" s="73"/>
      <c r="J36" s="55"/>
      <c r="K36" s="55"/>
    </row>
    <row r="37" spans="1:11" ht="12.75" customHeight="1">
      <c r="A37" s="71" t="s">
        <v>235</v>
      </c>
      <c r="B37" s="72" t="s">
        <v>214</v>
      </c>
      <c r="C37" s="73"/>
      <c r="D37" s="73">
        <v>943302000</v>
      </c>
      <c r="E37" s="73">
        <f t="shared" si="1"/>
        <v>1285306206</v>
      </c>
      <c r="F37" s="73">
        <v>1254924406</v>
      </c>
      <c r="G37" s="73">
        <v>30381800</v>
      </c>
      <c r="H37" s="73"/>
      <c r="I37" s="73">
        <f aca="true" t="shared" si="2" ref="I37:I45">+E37/D37%</f>
        <v>136.25606709198115</v>
      </c>
      <c r="J37" s="55"/>
      <c r="K37" s="55"/>
    </row>
    <row r="38" spans="1:11" ht="12.75" customHeight="1">
      <c r="A38" s="71" t="s">
        <v>236</v>
      </c>
      <c r="B38" s="72" t="s">
        <v>216</v>
      </c>
      <c r="C38" s="73"/>
      <c r="D38" s="73">
        <v>707049000</v>
      </c>
      <c r="E38" s="73">
        <f t="shared" si="1"/>
        <v>619137017</v>
      </c>
      <c r="F38" s="73">
        <v>619137017</v>
      </c>
      <c r="G38" s="73"/>
      <c r="H38" s="73"/>
      <c r="I38" s="73">
        <f t="shared" si="2"/>
        <v>87.56635211986722</v>
      </c>
      <c r="J38" s="55"/>
      <c r="K38" s="132">
        <f>+E42-D42</f>
        <v>-1980704099</v>
      </c>
    </row>
    <row r="39" spans="1:11" ht="12.75" customHeight="1">
      <c r="A39" s="71" t="s">
        <v>237</v>
      </c>
      <c r="B39" s="72" t="s">
        <v>218</v>
      </c>
      <c r="C39" s="73"/>
      <c r="D39" s="73">
        <v>130000000</v>
      </c>
      <c r="E39" s="73">
        <f t="shared" si="1"/>
        <v>141330000</v>
      </c>
      <c r="F39" s="73">
        <v>138000000</v>
      </c>
      <c r="G39" s="73">
        <v>3330000</v>
      </c>
      <c r="H39" s="73"/>
      <c r="I39" s="73">
        <f t="shared" si="2"/>
        <v>108.71538461538462</v>
      </c>
      <c r="J39" s="55"/>
      <c r="K39" s="132">
        <f>24988324000-G42</f>
        <v>1838558162</v>
      </c>
    </row>
    <row r="40" spans="1:11" ht="12.75" customHeight="1">
      <c r="A40" s="71" t="s">
        <v>238</v>
      </c>
      <c r="B40" s="72" t="s">
        <v>220</v>
      </c>
      <c r="C40" s="73">
        <v>285000000</v>
      </c>
      <c r="D40" s="73">
        <v>1162000000</v>
      </c>
      <c r="E40" s="73">
        <f t="shared" si="1"/>
        <v>2781932960</v>
      </c>
      <c r="F40" s="73">
        <v>2743487960</v>
      </c>
      <c r="G40" s="73">
        <v>38445000</v>
      </c>
      <c r="H40" s="73">
        <f>+E40/C40%</f>
        <v>976.1168280701754</v>
      </c>
      <c r="I40" s="73">
        <f t="shared" si="2"/>
        <v>239.4090327022375</v>
      </c>
      <c r="J40" s="55"/>
      <c r="K40" s="132">
        <f>24988324000-G42</f>
        <v>1838558162</v>
      </c>
    </row>
    <row r="41" spans="1:11" ht="12.75" customHeight="1">
      <c r="A41" s="71" t="s">
        <v>239</v>
      </c>
      <c r="B41" s="72" t="s">
        <v>222</v>
      </c>
      <c r="C41" s="73"/>
      <c r="D41" s="73">
        <v>2435400000</v>
      </c>
      <c r="E41" s="73">
        <f t="shared" si="1"/>
        <v>5436405720</v>
      </c>
      <c r="F41" s="73">
        <v>5436405720</v>
      </c>
      <c r="G41" s="73">
        <v>0</v>
      </c>
      <c r="H41" s="73"/>
      <c r="I41" s="73">
        <f t="shared" si="2"/>
        <v>223.22434589800443</v>
      </c>
      <c r="J41" s="55"/>
      <c r="K41">
        <f>27946867000-28176867000</f>
        <v>-230000000</v>
      </c>
    </row>
    <row r="42" spans="1:11" ht="25.5" customHeight="1">
      <c r="A42" s="71" t="s">
        <v>240</v>
      </c>
      <c r="B42" s="72" t="s">
        <v>224</v>
      </c>
      <c r="C42" s="73"/>
      <c r="D42" s="73">
        <f>11576000000+36112859000-216000000</f>
        <v>47472859000</v>
      </c>
      <c r="E42" s="73">
        <f t="shared" si="1"/>
        <v>45492154901</v>
      </c>
      <c r="F42" s="73">
        <v>22342389063</v>
      </c>
      <c r="G42" s="73">
        <v>23149765838</v>
      </c>
      <c r="H42" s="73"/>
      <c r="I42" s="73">
        <f t="shared" si="2"/>
        <v>95.82771263260129</v>
      </c>
      <c r="J42" s="55"/>
      <c r="K42" s="132">
        <f>+E42-D42</f>
        <v>-1980704099</v>
      </c>
    </row>
    <row r="43" spans="1:11" ht="12.75" customHeight="1">
      <c r="A43" s="71" t="s">
        <v>241</v>
      </c>
      <c r="B43" s="72" t="s">
        <v>226</v>
      </c>
      <c r="C43" s="73"/>
      <c r="D43" s="73">
        <v>2378000000</v>
      </c>
      <c r="E43" s="73">
        <f t="shared" si="1"/>
        <v>8350139600</v>
      </c>
      <c r="F43" s="73">
        <v>2953067600</v>
      </c>
      <c r="G43" s="73">
        <v>5397072000</v>
      </c>
      <c r="H43" s="73"/>
      <c r="I43" s="73">
        <f t="shared" si="2"/>
        <v>351.14127838519767</v>
      </c>
      <c r="J43" s="55"/>
      <c r="K43" s="55"/>
    </row>
    <row r="44" spans="1:11" ht="12.75" customHeight="1">
      <c r="A44" s="71" t="s">
        <v>242</v>
      </c>
      <c r="B44" s="72" t="s">
        <v>243</v>
      </c>
      <c r="C44" s="73"/>
      <c r="D44" s="73">
        <v>205000000</v>
      </c>
      <c r="E44" s="73">
        <f t="shared" si="1"/>
        <v>4199444972</v>
      </c>
      <c r="F44" s="73">
        <v>2165336750</v>
      </c>
      <c r="G44" s="73">
        <v>2034108222</v>
      </c>
      <c r="H44" s="73"/>
      <c r="I44" s="73">
        <f t="shared" si="2"/>
        <v>2048.509742439024</v>
      </c>
      <c r="J44" s="55"/>
      <c r="K44">
        <v>20602880000</v>
      </c>
    </row>
    <row r="45" spans="1:11" ht="12.75" customHeight="1">
      <c r="A45" s="71" t="s">
        <v>244</v>
      </c>
      <c r="B45" s="72" t="s">
        <v>27</v>
      </c>
      <c r="C45" s="73">
        <v>1725000000</v>
      </c>
      <c r="D45" s="73">
        <v>2272000000</v>
      </c>
      <c r="E45" s="73">
        <f t="shared" si="1"/>
        <v>0</v>
      </c>
      <c r="F45" s="73"/>
      <c r="G45" s="73"/>
      <c r="H45" s="73"/>
      <c r="I45" s="73">
        <f t="shared" si="2"/>
        <v>0</v>
      </c>
      <c r="J45" s="55"/>
      <c r="K45" s="132">
        <f>+F42-K44</f>
        <v>1739509063</v>
      </c>
    </row>
    <row r="46" spans="1:11" ht="12.75" customHeight="1">
      <c r="A46" s="68" t="s">
        <v>149</v>
      </c>
      <c r="B46" s="69" t="s">
        <v>245</v>
      </c>
      <c r="C46" s="70"/>
      <c r="D46" s="70"/>
      <c r="E46" s="70">
        <f t="shared" si="1"/>
        <v>0</v>
      </c>
      <c r="F46" s="70"/>
      <c r="G46" s="70"/>
      <c r="H46" s="70"/>
      <c r="I46" s="70"/>
      <c r="J46" s="65"/>
      <c r="K46" s="131">
        <f>+D42-K44</f>
        <v>26869979000</v>
      </c>
    </row>
    <row r="47" spans="1:11" ht="12.75" customHeight="1">
      <c r="A47" s="68" t="s">
        <v>151</v>
      </c>
      <c r="B47" s="69" t="s">
        <v>246</v>
      </c>
      <c r="C47" s="70"/>
      <c r="D47" s="70"/>
      <c r="E47" s="70">
        <f t="shared" si="1"/>
        <v>84590881688</v>
      </c>
      <c r="F47" s="70">
        <v>80871843482</v>
      </c>
      <c r="G47" s="70">
        <v>3719038206</v>
      </c>
      <c r="H47" s="70"/>
      <c r="I47" s="70"/>
      <c r="J47" s="65"/>
      <c r="K47" s="131">
        <f>+F42-K46</f>
        <v>-4527589937</v>
      </c>
    </row>
    <row r="48" spans="1:11" ht="12.75" customHeight="1">
      <c r="A48" s="68" t="s">
        <v>46</v>
      </c>
      <c r="B48" s="69" t="s">
        <v>247</v>
      </c>
      <c r="C48" s="70">
        <f>+C49+C50</f>
        <v>0</v>
      </c>
      <c r="D48" s="70">
        <f>+D49+D50</f>
        <v>0</v>
      </c>
      <c r="E48" s="70">
        <f>+E49+E50</f>
        <v>33987957377</v>
      </c>
      <c r="F48" s="70">
        <f>+F49+F50</f>
        <v>33987957377</v>
      </c>
      <c r="G48" s="70">
        <f>+G49+G50</f>
        <v>0</v>
      </c>
      <c r="H48" s="70"/>
      <c r="I48" s="70"/>
      <c r="J48" s="65"/>
      <c r="K48" s="65"/>
    </row>
    <row r="49" spans="1:11" ht="12.75" customHeight="1">
      <c r="A49" s="71">
        <v>1</v>
      </c>
      <c r="B49" s="72" t="s">
        <v>248</v>
      </c>
      <c r="C49" s="73"/>
      <c r="D49" s="73"/>
      <c r="E49" s="73">
        <f>SUM(F49:G49)</f>
        <v>16157506000</v>
      </c>
      <c r="F49" s="73">
        <v>16157506000</v>
      </c>
      <c r="G49" s="73"/>
      <c r="H49" s="73"/>
      <c r="I49" s="73"/>
      <c r="J49" s="55"/>
      <c r="K49" s="55"/>
    </row>
    <row r="50" spans="1:11" ht="12.75" customHeight="1">
      <c r="A50" s="71">
        <v>2</v>
      </c>
      <c r="B50" s="72" t="s">
        <v>174</v>
      </c>
      <c r="C50" s="73"/>
      <c r="D50" s="73"/>
      <c r="E50" s="73">
        <f>SUM(F50:G50)</f>
        <v>17830451377</v>
      </c>
      <c r="F50" s="73">
        <v>17830451377</v>
      </c>
      <c r="G50" s="73"/>
      <c r="H50" s="73"/>
      <c r="I50" s="73"/>
      <c r="J50" s="55"/>
      <c r="K50" s="55"/>
    </row>
    <row r="51" spans="1:11" ht="12.75" customHeight="1">
      <c r="A51" s="385"/>
      <c r="B51" s="74" t="s">
        <v>249</v>
      </c>
      <c r="C51" s="387"/>
      <c r="D51" s="387"/>
      <c r="E51" s="133">
        <f>+F51+G51</f>
        <v>0</v>
      </c>
      <c r="F51" s="133"/>
      <c r="G51" s="133"/>
      <c r="H51" s="133"/>
      <c r="I51" s="133"/>
      <c r="J51" s="134"/>
      <c r="K51" s="134"/>
    </row>
    <row r="52" spans="1:11" ht="12.75" customHeight="1">
      <c r="A52" s="386"/>
      <c r="B52" s="74" t="s">
        <v>250</v>
      </c>
      <c r="C52" s="386"/>
      <c r="D52" s="386"/>
      <c r="E52" s="133">
        <f>+F52+G52</f>
        <v>0</v>
      </c>
      <c r="F52" s="135"/>
      <c r="G52" s="135"/>
      <c r="H52" s="135"/>
      <c r="I52" s="135"/>
      <c r="J52" s="134"/>
      <c r="K52" s="134"/>
    </row>
    <row r="53" spans="1:11" ht="12.75" customHeight="1">
      <c r="A53" s="136" t="s">
        <v>23</v>
      </c>
      <c r="B53" s="137" t="s">
        <v>251</v>
      </c>
      <c r="C53" s="138"/>
      <c r="D53" s="138"/>
      <c r="E53" s="138">
        <f>SUM(F53:G53)</f>
        <v>3326629540</v>
      </c>
      <c r="F53" s="138">
        <v>3303460540</v>
      </c>
      <c r="G53" s="138">
        <v>23169000</v>
      </c>
      <c r="H53" s="138"/>
      <c r="I53" s="138"/>
      <c r="J53" s="65"/>
      <c r="K53" s="65">
        <f>180116-179966</f>
        <v>150</v>
      </c>
    </row>
    <row r="54" spans="1:11" ht="20.25" customHeight="1">
      <c r="A54" s="136" t="s">
        <v>178</v>
      </c>
      <c r="B54" s="137" t="s">
        <v>252</v>
      </c>
      <c r="C54" s="138"/>
      <c r="D54" s="138"/>
      <c r="E54" s="138">
        <f>SUM(F54:G54)</f>
        <v>0</v>
      </c>
      <c r="F54" s="138"/>
      <c r="G54" s="138"/>
      <c r="H54" s="138"/>
      <c r="I54" s="138"/>
      <c r="J54" s="65"/>
      <c r="K54" s="65"/>
    </row>
    <row r="55" spans="1:11" ht="17.25" customHeight="1">
      <c r="A55" s="139"/>
      <c r="B55" s="140" t="s">
        <v>253</v>
      </c>
      <c r="C55" s="141">
        <f>+C53+C48+C12</f>
        <v>152756000000</v>
      </c>
      <c r="D55" s="141">
        <f>+D53+D48+D12+D54</f>
        <v>180116000000</v>
      </c>
      <c r="E55" s="141">
        <f>+E53+E48+E12</f>
        <v>337382366176</v>
      </c>
      <c r="F55" s="141">
        <f>+F53+F48+F12</f>
        <v>297179004521</v>
      </c>
      <c r="G55" s="141">
        <f>+G53+G48+G12</f>
        <v>40203361655</v>
      </c>
      <c r="H55" s="141">
        <f>+E55/C55%</f>
        <v>220.863577323313</v>
      </c>
      <c r="I55" s="141">
        <f>+E55/D55%</f>
        <v>187.3139344511315</v>
      </c>
      <c r="J55" s="55"/>
      <c r="K55" s="55"/>
    </row>
    <row r="56" spans="1:11" ht="12.75" customHeight="1">
      <c r="A56" s="55"/>
      <c r="B56" s="55"/>
      <c r="C56" s="56"/>
      <c r="D56" s="56"/>
      <c r="E56" s="56"/>
      <c r="F56" s="56"/>
      <c r="G56" s="56"/>
      <c r="H56" s="55"/>
      <c r="I56" s="55"/>
      <c r="J56" s="55"/>
      <c r="K56" s="55"/>
    </row>
    <row r="57" spans="1:11" ht="12.75" customHeight="1">
      <c r="A57" s="369"/>
      <c r="B57" s="358"/>
      <c r="C57" s="55"/>
      <c r="D57" s="377"/>
      <c r="E57" s="358"/>
      <c r="F57" s="369"/>
      <c r="G57" s="358"/>
      <c r="H57" s="358"/>
      <c r="I57" s="358"/>
      <c r="J57" s="55"/>
      <c r="K57" s="55"/>
    </row>
    <row r="58" spans="1:11" ht="12.75" customHeight="1">
      <c r="A58" s="367"/>
      <c r="B58" s="358"/>
      <c r="C58" s="54"/>
      <c r="D58" s="367"/>
      <c r="E58" s="358"/>
      <c r="F58" s="368"/>
      <c r="G58" s="358"/>
      <c r="H58" s="358"/>
      <c r="I58" s="358"/>
      <c r="J58" s="55"/>
      <c r="K58" s="55"/>
    </row>
    <row r="59" spans="1:11" ht="12.75" customHeight="1">
      <c r="A59" s="367"/>
      <c r="B59" s="358"/>
      <c r="C59" s="54"/>
      <c r="D59" s="377"/>
      <c r="E59" s="358"/>
      <c r="F59" s="369"/>
      <c r="G59" s="358"/>
      <c r="H59" s="358"/>
      <c r="I59" s="358"/>
      <c r="J59" s="55"/>
      <c r="K59" s="55"/>
    </row>
    <row r="60" spans="1:11" ht="12.75" customHeight="1">
      <c r="A60" s="55"/>
      <c r="B60" s="56"/>
      <c r="C60" s="56"/>
      <c r="D60" s="56"/>
      <c r="E60" s="56"/>
      <c r="F60" s="56"/>
      <c r="G60" s="56"/>
      <c r="H60" s="56"/>
      <c r="I60" s="56"/>
      <c r="J60" s="55"/>
      <c r="K60" s="55"/>
    </row>
    <row r="61" spans="1:11" ht="12.75" customHeight="1">
      <c r="A61" s="55"/>
      <c r="B61" s="56"/>
      <c r="C61" s="56"/>
      <c r="D61" s="56"/>
      <c r="E61" s="56"/>
      <c r="F61" s="56"/>
      <c r="G61" s="56"/>
      <c r="H61" s="56"/>
      <c r="I61" s="55"/>
      <c r="J61" s="55"/>
      <c r="K61" s="55"/>
    </row>
    <row r="62" spans="1:11" ht="12.75" customHeight="1">
      <c r="A62" s="55"/>
      <c r="B62" s="55"/>
      <c r="C62" s="56"/>
      <c r="D62" s="56"/>
      <c r="E62" s="56"/>
      <c r="F62" s="56"/>
      <c r="G62" s="56"/>
      <c r="H62" s="55"/>
      <c r="I62" s="55"/>
      <c r="J62" s="55"/>
      <c r="K62" s="55"/>
    </row>
    <row r="63" spans="1:11" ht="12.75" customHeight="1">
      <c r="A63" s="55"/>
      <c r="B63" s="55"/>
      <c r="C63" s="56"/>
      <c r="D63" s="56"/>
      <c r="E63" s="56"/>
      <c r="F63" s="56"/>
      <c r="G63" s="56"/>
      <c r="H63" s="55"/>
      <c r="I63" s="55"/>
      <c r="J63" s="55"/>
      <c r="K63" s="55"/>
    </row>
    <row r="64" spans="1:11" ht="12.75" customHeight="1">
      <c r="A64" s="55"/>
      <c r="B64" s="55"/>
      <c r="C64" s="56"/>
      <c r="D64" s="56"/>
      <c r="E64" s="56"/>
      <c r="F64" s="56"/>
      <c r="G64" s="56"/>
      <c r="H64" s="55"/>
      <c r="I64" s="55"/>
      <c r="J64" s="55"/>
      <c r="K64" s="55"/>
    </row>
    <row r="65" spans="1:11" ht="12.75" customHeight="1">
      <c r="A65" s="142"/>
      <c r="B65" s="55"/>
      <c r="C65" s="56"/>
      <c r="D65" s="56"/>
      <c r="E65" s="56"/>
      <c r="F65" s="56"/>
      <c r="G65" s="56"/>
      <c r="H65" s="55"/>
      <c r="I65" s="55"/>
      <c r="J65" s="55"/>
      <c r="K65" s="55"/>
    </row>
    <row r="66" spans="1:11" ht="12.75" customHeight="1">
      <c r="A66" s="85"/>
      <c r="B66" s="55"/>
      <c r="C66" s="56"/>
      <c r="D66" s="56"/>
      <c r="E66" s="56"/>
      <c r="F66" s="56"/>
      <c r="G66" s="56"/>
      <c r="H66" s="55"/>
      <c r="I66" s="55"/>
      <c r="J66" s="55"/>
      <c r="K66" s="55"/>
    </row>
    <row r="67" spans="1:11" ht="12.75" customHeight="1">
      <c r="A67" s="85"/>
      <c r="B67" s="55"/>
      <c r="C67" s="56"/>
      <c r="D67" s="56"/>
      <c r="E67" s="56"/>
      <c r="F67" s="56"/>
      <c r="G67" s="56"/>
      <c r="H67" s="55"/>
      <c r="I67" s="55"/>
      <c r="J67" s="55"/>
      <c r="K67" s="55"/>
    </row>
    <row r="68" spans="1:11" ht="12.75" customHeight="1">
      <c r="A68" s="85"/>
      <c r="B68" s="55"/>
      <c r="C68" s="56"/>
      <c r="D68" s="56"/>
      <c r="E68" s="56"/>
      <c r="F68" s="56"/>
      <c r="G68" s="56"/>
      <c r="H68" s="55"/>
      <c r="I68" s="55"/>
      <c r="J68" s="55"/>
      <c r="K68" s="55"/>
    </row>
    <row r="69" spans="1:11" ht="12.75" customHeight="1">
      <c r="A69" s="55"/>
      <c r="B69" s="55"/>
      <c r="C69" s="56"/>
      <c r="D69" s="56"/>
      <c r="E69" s="56"/>
      <c r="F69" s="56"/>
      <c r="G69" s="56"/>
      <c r="H69" s="55"/>
      <c r="I69" s="55"/>
      <c r="J69" s="55"/>
      <c r="K69" s="55"/>
    </row>
    <row r="70" spans="1:11" ht="12.75" customHeight="1">
      <c r="A70" s="55"/>
      <c r="B70" s="55"/>
      <c r="C70" s="56"/>
      <c r="D70" s="56"/>
      <c r="E70" s="56"/>
      <c r="F70" s="56"/>
      <c r="G70" s="56"/>
      <c r="H70" s="55"/>
      <c r="I70" s="55"/>
      <c r="J70" s="55"/>
      <c r="K70" s="55"/>
    </row>
    <row r="71" spans="1:11" ht="12.75" customHeight="1">
      <c r="A71" s="55"/>
      <c r="B71" s="55"/>
      <c r="C71" s="56"/>
      <c r="D71" s="56"/>
      <c r="E71" s="56"/>
      <c r="F71" s="56"/>
      <c r="G71" s="56"/>
      <c r="H71" s="55"/>
      <c r="I71" s="55"/>
      <c r="J71" s="55"/>
      <c r="K71" s="55"/>
    </row>
    <row r="72" spans="1:11" ht="12.75" customHeight="1">
      <c r="A72" s="55"/>
      <c r="B72" s="55"/>
      <c r="C72" s="56"/>
      <c r="D72" s="56"/>
      <c r="E72" s="56"/>
      <c r="F72" s="56"/>
      <c r="G72" s="56"/>
      <c r="H72" s="55"/>
      <c r="I72" s="55"/>
      <c r="J72" s="55"/>
      <c r="K72" s="55"/>
    </row>
    <row r="73" spans="1:11" ht="12.75" customHeight="1">
      <c r="A73" s="55"/>
      <c r="B73" s="55"/>
      <c r="C73" s="56"/>
      <c r="D73" s="56"/>
      <c r="E73" s="56"/>
      <c r="F73" s="56"/>
      <c r="G73" s="56"/>
      <c r="H73" s="55"/>
      <c r="I73" s="55"/>
      <c r="J73" s="55"/>
      <c r="K73" s="55"/>
    </row>
    <row r="74" spans="1:11" ht="12.75" customHeight="1">
      <c r="A74" s="55"/>
      <c r="B74" s="55"/>
      <c r="C74" s="56"/>
      <c r="D74" s="56"/>
      <c r="E74" s="56"/>
      <c r="F74" s="56"/>
      <c r="G74" s="56"/>
      <c r="H74" s="55"/>
      <c r="I74" s="55"/>
      <c r="J74" s="55"/>
      <c r="K74" s="55"/>
    </row>
    <row r="75" spans="1:11" ht="12.75" customHeight="1">
      <c r="A75" s="55"/>
      <c r="B75" s="55"/>
      <c r="C75" s="56"/>
      <c r="D75" s="56"/>
      <c r="E75" s="56"/>
      <c r="F75" s="56"/>
      <c r="G75" s="56"/>
      <c r="H75" s="55"/>
      <c r="I75" s="55"/>
      <c r="J75" s="55"/>
      <c r="K75" s="55"/>
    </row>
    <row r="76" spans="1:11" ht="12.75" customHeight="1">
      <c r="A76" s="55"/>
      <c r="B76" s="55"/>
      <c r="C76" s="56"/>
      <c r="D76" s="56"/>
      <c r="E76" s="56"/>
      <c r="F76" s="56"/>
      <c r="G76" s="56"/>
      <c r="H76" s="55"/>
      <c r="I76" s="55"/>
      <c r="J76" s="55"/>
      <c r="K76" s="55"/>
    </row>
    <row r="77" spans="1:11" ht="12.75" customHeight="1">
      <c r="A77" s="55"/>
      <c r="B77" s="55"/>
      <c r="C77" s="56"/>
      <c r="D77" s="56"/>
      <c r="E77" s="56"/>
      <c r="F77" s="56"/>
      <c r="G77" s="56"/>
      <c r="H77" s="55"/>
      <c r="I77" s="55"/>
      <c r="J77" s="55"/>
      <c r="K77" s="55"/>
    </row>
    <row r="78" spans="1:11" ht="12.75" customHeight="1">
      <c r="A78" s="55"/>
      <c r="B78" s="55"/>
      <c r="C78" s="56"/>
      <c r="D78" s="56"/>
      <c r="E78" s="56"/>
      <c r="F78" s="56"/>
      <c r="G78" s="56"/>
      <c r="H78" s="55"/>
      <c r="I78" s="55"/>
      <c r="J78" s="55"/>
      <c r="K78" s="55"/>
    </row>
    <row r="79" spans="1:11" ht="12.75" customHeight="1">
      <c r="A79" s="55"/>
      <c r="B79" s="55"/>
      <c r="C79" s="56"/>
      <c r="D79" s="56"/>
      <c r="E79" s="56"/>
      <c r="F79" s="56"/>
      <c r="G79" s="56"/>
      <c r="H79" s="55"/>
      <c r="I79" s="55"/>
      <c r="J79" s="55"/>
      <c r="K79" s="55"/>
    </row>
    <row r="80" spans="1:11" ht="12.75" customHeight="1">
      <c r="A80" s="55"/>
      <c r="B80" s="55"/>
      <c r="C80" s="56"/>
      <c r="D80" s="56"/>
      <c r="E80" s="56"/>
      <c r="F80" s="56"/>
      <c r="G80" s="56"/>
      <c r="H80" s="55"/>
      <c r="I80" s="55"/>
      <c r="J80" s="55"/>
      <c r="K80" s="55"/>
    </row>
    <row r="81" spans="1:11" ht="12.75" customHeight="1">
      <c r="A81" s="55"/>
      <c r="B81" s="55"/>
      <c r="C81" s="56"/>
      <c r="D81" s="56"/>
      <c r="E81" s="56"/>
      <c r="F81" s="56"/>
      <c r="G81" s="56"/>
      <c r="H81" s="55"/>
      <c r="I81" s="55"/>
      <c r="J81" s="55"/>
      <c r="K81" s="55"/>
    </row>
    <row r="82" spans="1:11" ht="12.75" customHeight="1">
      <c r="A82" s="55"/>
      <c r="B82" s="55"/>
      <c r="C82" s="56"/>
      <c r="D82" s="56"/>
      <c r="E82" s="56"/>
      <c r="F82" s="56"/>
      <c r="G82" s="56"/>
      <c r="H82" s="55"/>
      <c r="I82" s="55"/>
      <c r="J82" s="55"/>
      <c r="K82" s="55"/>
    </row>
    <row r="83" spans="1:11" ht="12.75" customHeight="1">
      <c r="A83" s="55"/>
      <c r="B83" s="55"/>
      <c r="C83" s="56"/>
      <c r="D83" s="56"/>
      <c r="E83" s="56"/>
      <c r="F83" s="56"/>
      <c r="G83" s="56"/>
      <c r="H83" s="55"/>
      <c r="I83" s="55"/>
      <c r="J83" s="55"/>
      <c r="K83" s="55"/>
    </row>
    <row r="84" spans="1:11" ht="12.75" customHeight="1">
      <c r="A84" s="55"/>
      <c r="B84" s="55"/>
      <c r="C84" s="56"/>
      <c r="D84" s="56"/>
      <c r="E84" s="56"/>
      <c r="F84" s="56"/>
      <c r="G84" s="56"/>
      <c r="H84" s="55"/>
      <c r="I84" s="55"/>
      <c r="J84" s="55"/>
      <c r="K84" s="55"/>
    </row>
    <row r="85" spans="1:11" ht="12.75" customHeight="1">
      <c r="A85" s="55"/>
      <c r="B85" s="55"/>
      <c r="C85" s="56"/>
      <c r="D85" s="56"/>
      <c r="E85" s="56"/>
      <c r="F85" s="56"/>
      <c r="G85" s="56"/>
      <c r="H85" s="55"/>
      <c r="I85" s="55"/>
      <c r="J85" s="55"/>
      <c r="K85" s="55"/>
    </row>
    <row r="86" spans="1:11" ht="12.75" customHeight="1">
      <c r="A86" s="55"/>
      <c r="B86" s="55"/>
      <c r="C86" s="56"/>
      <c r="D86" s="56"/>
      <c r="E86" s="56"/>
      <c r="F86" s="56"/>
      <c r="G86" s="56"/>
      <c r="H86" s="55"/>
      <c r="I86" s="55"/>
      <c r="J86" s="55"/>
      <c r="K86" s="55"/>
    </row>
    <row r="87" spans="1:11" ht="12.75" customHeight="1">
      <c r="A87" s="55"/>
      <c r="B87" s="55"/>
      <c r="C87" s="56"/>
      <c r="D87" s="56"/>
      <c r="E87" s="56"/>
      <c r="F87" s="56"/>
      <c r="G87" s="56"/>
      <c r="H87" s="55"/>
      <c r="I87" s="55"/>
      <c r="J87" s="55"/>
      <c r="K87" s="55"/>
    </row>
    <row r="88" spans="1:11" ht="12.75" customHeight="1">
      <c r="A88" s="55"/>
      <c r="B88" s="55"/>
      <c r="C88" s="56"/>
      <c r="D88" s="56"/>
      <c r="E88" s="56"/>
      <c r="F88" s="56"/>
      <c r="G88" s="56"/>
      <c r="H88" s="55"/>
      <c r="I88" s="55"/>
      <c r="J88" s="55"/>
      <c r="K88" s="55"/>
    </row>
    <row r="89" spans="1:11" ht="12.75" customHeight="1">
      <c r="A89" s="55"/>
      <c r="B89" s="55"/>
      <c r="C89" s="56"/>
      <c r="D89" s="56"/>
      <c r="E89" s="56"/>
      <c r="F89" s="56"/>
      <c r="G89" s="56"/>
      <c r="H89" s="55"/>
      <c r="I89" s="55"/>
      <c r="J89" s="55"/>
      <c r="K89" s="55"/>
    </row>
    <row r="90" spans="1:11" ht="12.75" customHeight="1">
      <c r="A90" s="55"/>
      <c r="B90" s="55"/>
      <c r="C90" s="56"/>
      <c r="D90" s="56"/>
      <c r="E90" s="56"/>
      <c r="F90" s="56"/>
      <c r="G90" s="56"/>
      <c r="H90" s="55"/>
      <c r="I90" s="55"/>
      <c r="J90" s="55"/>
      <c r="K90" s="55"/>
    </row>
    <row r="91" spans="1:11" ht="12.75" customHeight="1">
      <c r="A91" s="55"/>
      <c r="B91" s="55"/>
      <c r="C91" s="56"/>
      <c r="D91" s="56"/>
      <c r="E91" s="56"/>
      <c r="F91" s="56"/>
      <c r="G91" s="56"/>
      <c r="H91" s="55"/>
      <c r="I91" s="55"/>
      <c r="J91" s="55"/>
      <c r="K91" s="55"/>
    </row>
    <row r="92" spans="1:11" ht="12.75" customHeight="1">
      <c r="A92" s="55"/>
      <c r="B92" s="55"/>
      <c r="C92" s="56"/>
      <c r="D92" s="56"/>
      <c r="E92" s="56"/>
      <c r="F92" s="56"/>
      <c r="G92" s="56"/>
      <c r="H92" s="55"/>
      <c r="I92" s="55"/>
      <c r="J92" s="55"/>
      <c r="K92" s="55"/>
    </row>
    <row r="93" spans="1:11" ht="12.75" customHeight="1">
      <c r="A93" s="55"/>
      <c r="B93" s="55"/>
      <c r="C93" s="56"/>
      <c r="D93" s="56"/>
      <c r="E93" s="56"/>
      <c r="F93" s="56"/>
      <c r="G93" s="56"/>
      <c r="H93" s="55"/>
      <c r="I93" s="55"/>
      <c r="J93" s="55"/>
      <c r="K93" s="55"/>
    </row>
    <row r="94" spans="1:11" ht="12.75" customHeight="1">
      <c r="A94" s="55"/>
      <c r="B94" s="55"/>
      <c r="C94" s="56"/>
      <c r="D94" s="56"/>
      <c r="E94" s="56"/>
      <c r="F94" s="56"/>
      <c r="G94" s="56"/>
      <c r="H94" s="55"/>
      <c r="I94" s="55"/>
      <c r="J94" s="55"/>
      <c r="K94" s="55"/>
    </row>
    <row r="95" spans="1:11" ht="12.75" customHeight="1">
      <c r="A95" s="55"/>
      <c r="B95" s="55"/>
      <c r="C95" s="56"/>
      <c r="D95" s="56"/>
      <c r="E95" s="56"/>
      <c r="F95" s="56"/>
      <c r="G95" s="56"/>
      <c r="H95" s="55"/>
      <c r="I95" s="55"/>
      <c r="J95" s="55"/>
      <c r="K95" s="55"/>
    </row>
    <row r="96" spans="1:11" ht="12.75" customHeight="1">
      <c r="A96" s="55"/>
      <c r="B96" s="55"/>
      <c r="C96" s="56"/>
      <c r="D96" s="56"/>
      <c r="E96" s="56"/>
      <c r="F96" s="56"/>
      <c r="G96" s="56"/>
      <c r="H96" s="55"/>
      <c r="I96" s="55"/>
      <c r="J96" s="55"/>
      <c r="K96" s="55"/>
    </row>
    <row r="97" spans="1:11" ht="12.75" customHeight="1">
      <c r="A97" s="55"/>
      <c r="B97" s="55"/>
      <c r="C97" s="56"/>
      <c r="D97" s="56"/>
      <c r="E97" s="56"/>
      <c r="F97" s="56"/>
      <c r="G97" s="56"/>
      <c r="H97" s="55"/>
      <c r="I97" s="55"/>
      <c r="J97" s="55"/>
      <c r="K97" s="55"/>
    </row>
    <row r="98" spans="1:11" ht="12.75" customHeight="1">
      <c r="A98" s="55"/>
      <c r="B98" s="55"/>
      <c r="C98" s="56"/>
      <c r="D98" s="56"/>
      <c r="E98" s="56"/>
      <c r="F98" s="56"/>
      <c r="G98" s="56"/>
      <c r="H98" s="55"/>
      <c r="I98" s="55"/>
      <c r="J98" s="55"/>
      <c r="K98" s="55"/>
    </row>
    <row r="99" spans="1:11" ht="12.75" customHeight="1">
      <c r="A99" s="55"/>
      <c r="B99" s="55"/>
      <c r="C99" s="56"/>
      <c r="D99" s="56"/>
      <c r="E99" s="56"/>
      <c r="F99" s="56"/>
      <c r="G99" s="56"/>
      <c r="H99" s="55"/>
      <c r="I99" s="55"/>
      <c r="J99" s="55"/>
      <c r="K99" s="55"/>
    </row>
    <row r="100" spans="1:11" ht="12.75" customHeight="1">
      <c r="A100" s="55"/>
      <c r="B100" s="55"/>
      <c r="C100" s="56"/>
      <c r="D100" s="56"/>
      <c r="E100" s="56"/>
      <c r="F100" s="56"/>
      <c r="G100" s="56"/>
      <c r="H100" s="55"/>
      <c r="I100" s="55"/>
      <c r="J100" s="55"/>
      <c r="K100" s="55"/>
    </row>
  </sheetData>
  <sheetProtection/>
  <mergeCells count="21">
    <mergeCell ref="F57:I57"/>
    <mergeCell ref="E9:G9"/>
    <mergeCell ref="F59:I59"/>
    <mergeCell ref="A6:I6"/>
    <mergeCell ref="H9:I9"/>
    <mergeCell ref="C9:D9"/>
    <mergeCell ref="A57:B57"/>
    <mergeCell ref="D57:E57"/>
    <mergeCell ref="D59:E59"/>
    <mergeCell ref="D58:E58"/>
    <mergeCell ref="F58:I58"/>
    <mergeCell ref="A5:I5"/>
    <mergeCell ref="A59:B59"/>
    <mergeCell ref="A3:I3"/>
    <mergeCell ref="A4:I4"/>
    <mergeCell ref="A9:A10"/>
    <mergeCell ref="B9:B10"/>
    <mergeCell ref="A58:B58"/>
    <mergeCell ref="A51:A52"/>
    <mergeCell ref="C51:C52"/>
    <mergeCell ref="D51:D52"/>
  </mergeCells>
  <printOptions/>
  <pageMargins left="0.6" right="0.33" top="0.38" bottom="0.35" header="0" footer="0"/>
  <pageSetup horizontalDpi="600" verticalDpi="600" orientation="landscape" scale="87"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M100"/>
  <sheetViews>
    <sheetView zoomScalePageLayoutView="0" workbookViewId="0" topLeftCell="A1">
      <selection activeCell="G17" sqref="G17"/>
    </sheetView>
  </sheetViews>
  <sheetFormatPr defaultColWidth="14.421875" defaultRowHeight="15" customHeight="1"/>
  <cols>
    <col min="1" max="1" width="5.140625" style="0" customWidth="1"/>
    <col min="2" max="2" width="26.00390625" style="0" customWidth="1"/>
    <col min="3" max="3" width="12.421875" style="0" customWidth="1"/>
    <col min="4" max="4" width="13.57421875" style="0" customWidth="1"/>
    <col min="5" max="5" width="16.00390625" style="0" customWidth="1"/>
    <col min="6" max="6" width="15.28125" style="0" customWidth="1"/>
    <col min="7" max="7" width="15.421875" style="0" customWidth="1"/>
    <col min="8" max="8" width="17.00390625" style="0" customWidth="1"/>
    <col min="9" max="11" width="10.7109375" style="0" customWidth="1"/>
    <col min="12" max="13" width="9.140625" style="0" customWidth="1"/>
  </cols>
  <sheetData>
    <row r="1" spans="1:13" ht="17.25" customHeight="1">
      <c r="A1" s="395"/>
      <c r="B1" s="358"/>
      <c r="C1" s="395"/>
      <c r="D1" s="358"/>
      <c r="E1" s="86"/>
      <c r="F1" s="88"/>
      <c r="G1" s="88"/>
      <c r="H1" s="88"/>
      <c r="I1" s="86"/>
      <c r="J1" s="359" t="s">
        <v>254</v>
      </c>
      <c r="K1" s="358"/>
      <c r="L1" s="86"/>
      <c r="M1" s="86"/>
    </row>
    <row r="2" spans="1:13" ht="17.25" customHeight="1">
      <c r="A2" s="394"/>
      <c r="B2" s="358"/>
      <c r="C2" s="394"/>
      <c r="D2" s="358"/>
      <c r="E2" s="86"/>
      <c r="F2" s="88"/>
      <c r="G2" s="88"/>
      <c r="H2" s="88"/>
      <c r="I2" s="86"/>
      <c r="J2" s="362"/>
      <c r="K2" s="358"/>
      <c r="L2" s="86"/>
      <c r="M2" s="86"/>
    </row>
    <row r="3" spans="1:13" ht="17.25" customHeight="1">
      <c r="A3" s="126"/>
      <c r="B3" s="126"/>
      <c r="C3" s="126"/>
      <c r="D3" s="126"/>
      <c r="E3" s="86"/>
      <c r="F3" s="88"/>
      <c r="G3" s="88"/>
      <c r="H3" s="88"/>
      <c r="I3" s="86"/>
      <c r="J3" s="86"/>
      <c r="K3" s="86"/>
      <c r="L3" s="86"/>
      <c r="M3" s="86"/>
    </row>
    <row r="4" spans="1:13" ht="20.25" customHeight="1">
      <c r="A4" s="382" t="s">
        <v>255</v>
      </c>
      <c r="B4" s="358"/>
      <c r="C4" s="358"/>
      <c r="D4" s="358"/>
      <c r="E4" s="358"/>
      <c r="F4" s="358"/>
      <c r="G4" s="358"/>
      <c r="H4" s="358"/>
      <c r="I4" s="358"/>
      <c r="J4" s="358"/>
      <c r="K4" s="358"/>
      <c r="L4" s="90"/>
      <c r="M4" s="90"/>
    </row>
    <row r="5" spans="1:13" ht="17.25" customHeight="1">
      <c r="A5" s="378" t="str">
        <f>+'52.'!A4:I4</f>
        <v>(Kèm theo Nghị quyết số     /NQ-HĐND  ngày    tháng 7 năm 2021 của Hội đồng nhân dân  huyện Ia H'Drai)</v>
      </c>
      <c r="B5" s="358"/>
      <c r="C5" s="358"/>
      <c r="D5" s="358"/>
      <c r="E5" s="358"/>
      <c r="F5" s="358"/>
      <c r="G5" s="358"/>
      <c r="H5" s="358"/>
      <c r="I5" s="358"/>
      <c r="J5" s="358"/>
      <c r="K5" s="358"/>
      <c r="L5" s="89"/>
      <c r="M5" s="89"/>
    </row>
    <row r="6" spans="1:13" ht="17.25" customHeight="1" hidden="1">
      <c r="A6" s="378" t="str">
        <f>+'52.'!A5:I5</f>
        <v>(Kèm theo tờ trình số     /TTr-UBND ngày     tháng    năm 2021 của Ủy ban nhân dân huyện Ia H'Drai)</v>
      </c>
      <c r="B6" s="358"/>
      <c r="C6" s="358"/>
      <c r="D6" s="358"/>
      <c r="E6" s="358"/>
      <c r="F6" s="358"/>
      <c r="G6" s="358"/>
      <c r="H6" s="358"/>
      <c r="I6" s="358"/>
      <c r="J6" s="358"/>
      <c r="K6" s="358"/>
      <c r="L6" s="89"/>
      <c r="M6" s="89"/>
    </row>
    <row r="7" spans="1:13" ht="17.25" customHeight="1" hidden="1">
      <c r="A7" s="378" t="str">
        <f>+'52.'!A6:I6</f>
        <v>(Kèm theo tờ trình số     /TTr-TCKH ngày     tháng    năm 2021 của phòng Tài chính - Kế hoạch huyện)</v>
      </c>
      <c r="B7" s="358"/>
      <c r="C7" s="358"/>
      <c r="D7" s="358"/>
      <c r="E7" s="358"/>
      <c r="F7" s="358"/>
      <c r="G7" s="358"/>
      <c r="H7" s="358"/>
      <c r="I7" s="358"/>
      <c r="J7" s="358"/>
      <c r="K7" s="358"/>
      <c r="L7" s="89"/>
      <c r="M7" s="89"/>
    </row>
    <row r="8" spans="1:13" ht="17.25" customHeight="1">
      <c r="A8" s="89"/>
      <c r="B8" s="89"/>
      <c r="C8" s="89"/>
      <c r="D8" s="144"/>
      <c r="E8" s="144"/>
      <c r="F8" s="91"/>
      <c r="G8" s="91"/>
      <c r="H8" s="91"/>
      <c r="I8" s="89"/>
      <c r="J8" s="89"/>
      <c r="K8" s="89"/>
      <c r="L8" s="89"/>
      <c r="M8" s="89"/>
    </row>
    <row r="9" spans="1:13" ht="15.75" customHeight="1">
      <c r="A9" s="92"/>
      <c r="B9" s="86"/>
      <c r="C9" s="93"/>
      <c r="D9" s="93"/>
      <c r="E9" s="93"/>
      <c r="F9" s="88"/>
      <c r="G9" s="88"/>
      <c r="H9" s="88"/>
      <c r="I9" s="86"/>
      <c r="J9" s="379" t="s">
        <v>256</v>
      </c>
      <c r="K9" s="380"/>
      <c r="L9" s="93"/>
      <c r="M9" s="86"/>
    </row>
    <row r="10" spans="1:13" ht="18" customHeight="1">
      <c r="A10" s="389" t="s">
        <v>5</v>
      </c>
      <c r="B10" s="389" t="s">
        <v>187</v>
      </c>
      <c r="C10" s="391" t="s">
        <v>257</v>
      </c>
      <c r="D10" s="375"/>
      <c r="E10" s="375"/>
      <c r="F10" s="393" t="s">
        <v>258</v>
      </c>
      <c r="G10" s="375"/>
      <c r="H10" s="375"/>
      <c r="I10" s="391" t="s">
        <v>259</v>
      </c>
      <c r="J10" s="375"/>
      <c r="K10" s="373"/>
      <c r="L10" s="86"/>
      <c r="M10" s="86"/>
    </row>
    <row r="11" spans="1:13" ht="18" customHeight="1">
      <c r="A11" s="390"/>
      <c r="B11" s="390"/>
      <c r="C11" s="389" t="s">
        <v>260</v>
      </c>
      <c r="D11" s="391" t="s">
        <v>261</v>
      </c>
      <c r="E11" s="375"/>
      <c r="F11" s="388" t="s">
        <v>260</v>
      </c>
      <c r="G11" s="393" t="s">
        <v>261</v>
      </c>
      <c r="H11" s="375"/>
      <c r="I11" s="389" t="s">
        <v>260</v>
      </c>
      <c r="J11" s="391" t="s">
        <v>261</v>
      </c>
      <c r="K11" s="373"/>
      <c r="L11" s="86"/>
      <c r="M11" s="86"/>
    </row>
    <row r="12" spans="1:13" ht="18" customHeight="1">
      <c r="A12" s="371"/>
      <c r="B12" s="371"/>
      <c r="C12" s="371"/>
      <c r="D12" s="145" t="s">
        <v>262</v>
      </c>
      <c r="E12" s="145" t="s">
        <v>263</v>
      </c>
      <c r="F12" s="371"/>
      <c r="G12" s="146" t="s">
        <v>262</v>
      </c>
      <c r="H12" s="146" t="s">
        <v>263</v>
      </c>
      <c r="I12" s="371"/>
      <c r="J12" s="145" t="s">
        <v>262</v>
      </c>
      <c r="K12" s="145" t="s">
        <v>263</v>
      </c>
      <c r="L12" s="86"/>
      <c r="M12" s="86"/>
    </row>
    <row r="13" spans="1:13" ht="18" customHeight="1">
      <c r="A13" s="97"/>
      <c r="B13" s="147" t="s">
        <v>189</v>
      </c>
      <c r="C13" s="99">
        <f>D13+E13</f>
        <v>207839136000</v>
      </c>
      <c r="D13" s="99">
        <f>D14+D18+D22+D24+D25</f>
        <v>176862422000</v>
      </c>
      <c r="E13" s="99">
        <f>E14+E18+E22+E24+E25</f>
        <v>30976714000</v>
      </c>
      <c r="F13" s="100">
        <f>G13+H13</f>
        <v>337382366176</v>
      </c>
      <c r="G13" s="100">
        <f>G14+G18+G22+G23+G24+G25+G26</f>
        <v>297179004521</v>
      </c>
      <c r="H13" s="100">
        <f>H14+H18+H22+H23+H24+H25+H26</f>
        <v>40203361655</v>
      </c>
      <c r="I13" s="98">
        <f>F13/C13*100</f>
        <v>162.3286031058174</v>
      </c>
      <c r="J13" s="98">
        <f>G13/D13*100</f>
        <v>168.02834720933538</v>
      </c>
      <c r="K13" s="98">
        <f>H13/E13*100</f>
        <v>129.78575343724322</v>
      </c>
      <c r="L13" s="86"/>
      <c r="M13" s="86"/>
    </row>
    <row r="14" spans="1:13" ht="18" customHeight="1">
      <c r="A14" s="102" t="s">
        <v>36</v>
      </c>
      <c r="B14" s="101" t="s">
        <v>190</v>
      </c>
      <c r="C14" s="103">
        <f>D14+E14</f>
        <v>78321000000</v>
      </c>
      <c r="D14" s="103">
        <f>+'49_'!C26</f>
        <v>75621000000</v>
      </c>
      <c r="E14" s="103">
        <v>2700000000</v>
      </c>
      <c r="F14" s="104">
        <f>G14+H14</f>
        <v>105762295348</v>
      </c>
      <c r="G14" s="104">
        <f>+'49_'!D26</f>
        <v>103256373133</v>
      </c>
      <c r="H14" s="104">
        <f>+'52.'!G14</f>
        <v>2505922215</v>
      </c>
      <c r="I14" s="101">
        <f>F14/C14*100</f>
        <v>135.0369573268983</v>
      </c>
      <c r="J14" s="101">
        <f>G14/D14*100</f>
        <v>136.54457509554226</v>
      </c>
      <c r="K14" s="101"/>
      <c r="L14" s="86"/>
      <c r="M14" s="86"/>
    </row>
    <row r="15" spans="1:13" ht="18" customHeight="1">
      <c r="A15" s="105"/>
      <c r="B15" s="106" t="s">
        <v>191</v>
      </c>
      <c r="C15" s="107"/>
      <c r="D15" s="107"/>
      <c r="E15" s="107"/>
      <c r="F15" s="108"/>
      <c r="G15" s="108"/>
      <c r="H15" s="108"/>
      <c r="I15" s="101"/>
      <c r="J15" s="101"/>
      <c r="K15" s="101"/>
      <c r="L15" s="93"/>
      <c r="M15" s="86"/>
    </row>
    <row r="16" spans="1:13" ht="18" customHeight="1">
      <c r="A16" s="105">
        <v>1</v>
      </c>
      <c r="B16" s="106" t="s">
        <v>192</v>
      </c>
      <c r="C16" s="107"/>
      <c r="D16" s="107"/>
      <c r="E16" s="107"/>
      <c r="F16" s="108">
        <f>SUM(G16:H16)</f>
        <v>0</v>
      </c>
      <c r="G16" s="108"/>
      <c r="H16" s="108"/>
      <c r="I16" s="101"/>
      <c r="J16" s="101"/>
      <c r="K16" s="101"/>
      <c r="L16" s="86"/>
      <c r="M16" s="86"/>
    </row>
    <row r="17" spans="1:13" ht="18" customHeight="1">
      <c r="A17" s="105">
        <v>2</v>
      </c>
      <c r="B17" s="106" t="s">
        <v>193</v>
      </c>
      <c r="C17" s="107"/>
      <c r="D17" s="107"/>
      <c r="E17" s="107"/>
      <c r="F17" s="108">
        <f>SUM(G17:H17)</f>
        <v>0</v>
      </c>
      <c r="G17" s="108"/>
      <c r="H17" s="108"/>
      <c r="I17" s="101"/>
      <c r="J17" s="101"/>
      <c r="K17" s="101"/>
      <c r="L17" s="86"/>
      <c r="M17" s="86"/>
    </row>
    <row r="18" spans="1:13" ht="18" customHeight="1">
      <c r="A18" s="102" t="s">
        <v>41</v>
      </c>
      <c r="B18" s="109" t="s">
        <v>26</v>
      </c>
      <c r="C18" s="103">
        <f>D18+E18</f>
        <v>99527200000</v>
      </c>
      <c r="D18" s="110">
        <f>+'49_'!C27</f>
        <v>71627286000</v>
      </c>
      <c r="E18" s="110">
        <f>+'49_'!C34-E14-E22</f>
        <v>27899914000</v>
      </c>
      <c r="F18" s="104">
        <f>G18+H18</f>
        <v>109714602223</v>
      </c>
      <c r="G18" s="104">
        <f>+'49_'!D27</f>
        <v>75759369989</v>
      </c>
      <c r="H18" s="104">
        <f>+'52.'!G31</f>
        <v>33955232234</v>
      </c>
      <c r="I18" s="101">
        <f>F18/C18*100</f>
        <v>110.23579707155432</v>
      </c>
      <c r="J18" s="101">
        <f>G18/D18*100</f>
        <v>105.7688685691651</v>
      </c>
      <c r="K18" s="101">
        <f>H18/E18*100</f>
        <v>121.70371648457412</v>
      </c>
      <c r="L18" s="112"/>
      <c r="M18" s="112"/>
    </row>
    <row r="19" spans="1:13" ht="18" customHeight="1">
      <c r="A19" s="105"/>
      <c r="B19" s="106" t="s">
        <v>191</v>
      </c>
      <c r="C19" s="107"/>
      <c r="D19" s="107"/>
      <c r="E19" s="107"/>
      <c r="F19" s="108"/>
      <c r="G19" s="108"/>
      <c r="H19" s="108"/>
      <c r="I19" s="101"/>
      <c r="J19" s="101"/>
      <c r="K19" s="101"/>
      <c r="L19" s="93"/>
      <c r="M19" s="86"/>
    </row>
    <row r="20" spans="1:13" ht="18" customHeight="1">
      <c r="A20" s="105">
        <v>1</v>
      </c>
      <c r="B20" s="106" t="s">
        <v>192</v>
      </c>
      <c r="C20" s="107">
        <f>D20+E20</f>
        <v>32875000000</v>
      </c>
      <c r="D20" s="107">
        <f>+'51'!C18</f>
        <v>32875000000</v>
      </c>
      <c r="E20" s="107"/>
      <c r="F20" s="108">
        <f>G20+H20</f>
        <v>35925173473</v>
      </c>
      <c r="G20" s="108">
        <f>+'51'!D18</f>
        <v>35925173473</v>
      </c>
      <c r="H20" s="108"/>
      <c r="I20" s="101"/>
      <c r="J20" s="101"/>
      <c r="K20" s="101"/>
      <c r="L20" s="86"/>
      <c r="M20" s="86"/>
    </row>
    <row r="21" spans="1:13" ht="18" customHeight="1">
      <c r="A21" s="105">
        <v>2</v>
      </c>
      <c r="B21" s="106" t="s">
        <v>193</v>
      </c>
      <c r="C21" s="107"/>
      <c r="D21" s="107">
        <f>+'51'!C19</f>
        <v>150000000</v>
      </c>
      <c r="E21" s="107"/>
      <c r="F21" s="108"/>
      <c r="G21" s="108">
        <f>+'51'!D19</f>
        <v>148898000</v>
      </c>
      <c r="H21" s="108"/>
      <c r="I21" s="106"/>
      <c r="J21" s="106"/>
      <c r="K21" s="101"/>
      <c r="L21" s="86"/>
      <c r="M21" s="86"/>
    </row>
    <row r="22" spans="1:13" ht="18" customHeight="1">
      <c r="A22" s="102" t="s">
        <v>139</v>
      </c>
      <c r="B22" s="113" t="s">
        <v>27</v>
      </c>
      <c r="C22" s="110">
        <f>D22+E22</f>
        <v>2267800000</v>
      </c>
      <c r="D22" s="110">
        <f>+'49_'!C28</f>
        <v>1891000000</v>
      </c>
      <c r="E22" s="110">
        <v>376800000</v>
      </c>
      <c r="F22" s="111">
        <v>0</v>
      </c>
      <c r="G22" s="111"/>
      <c r="H22" s="111"/>
      <c r="I22" s="101">
        <f>F22/C22*100</f>
        <v>0</v>
      </c>
      <c r="J22" s="101">
        <f>G22/D22*100</f>
        <v>0</v>
      </c>
      <c r="K22" s="101"/>
      <c r="L22" s="112"/>
      <c r="M22" s="112"/>
    </row>
    <row r="23" spans="1:13" ht="18" customHeight="1">
      <c r="A23" s="102" t="s">
        <v>149</v>
      </c>
      <c r="B23" s="113" t="s">
        <v>194</v>
      </c>
      <c r="C23" s="110">
        <v>0</v>
      </c>
      <c r="D23" s="110"/>
      <c r="E23" s="110"/>
      <c r="F23" s="104">
        <f>G23+H23</f>
        <v>84590881688</v>
      </c>
      <c r="G23" s="104">
        <f>+'49_'!D29</f>
        <v>80871843482</v>
      </c>
      <c r="H23" s="104">
        <f>+'52.'!G47</f>
        <v>3719038206</v>
      </c>
      <c r="I23" s="101"/>
      <c r="J23" s="101"/>
      <c r="K23" s="101"/>
      <c r="L23" s="112"/>
      <c r="M23" s="112"/>
    </row>
    <row r="24" spans="1:13" ht="18" customHeight="1">
      <c r="A24" s="102" t="s">
        <v>151</v>
      </c>
      <c r="B24" s="113" t="s">
        <v>43</v>
      </c>
      <c r="C24" s="110">
        <f>D24+E24</f>
        <v>27723136000</v>
      </c>
      <c r="D24" s="110">
        <f>+'49_'!C30</f>
        <v>27723136000</v>
      </c>
      <c r="E24" s="110"/>
      <c r="F24" s="104"/>
      <c r="G24" s="104">
        <f>+'49_'!D30</f>
        <v>33987957377</v>
      </c>
      <c r="H24" s="104"/>
      <c r="I24" s="101"/>
      <c r="J24" s="101"/>
      <c r="K24" s="101"/>
      <c r="L24" s="112"/>
      <c r="M24" s="112"/>
    </row>
    <row r="25" spans="1:13" ht="24" customHeight="1">
      <c r="A25" s="114" t="s">
        <v>155</v>
      </c>
      <c r="B25" s="115" t="s">
        <v>51</v>
      </c>
      <c r="C25" s="110">
        <f>D25+E25</f>
        <v>0</v>
      </c>
      <c r="D25" s="110"/>
      <c r="E25" s="110"/>
      <c r="F25" s="104"/>
      <c r="G25" s="104"/>
      <c r="H25" s="104"/>
      <c r="I25" s="101"/>
      <c r="J25" s="101"/>
      <c r="K25" s="101"/>
      <c r="L25" s="112"/>
      <c r="M25" s="112"/>
    </row>
    <row r="26" spans="1:13" ht="15.75" customHeight="1">
      <c r="A26" s="116" t="s">
        <v>196</v>
      </c>
      <c r="B26" s="117" t="s">
        <v>30</v>
      </c>
      <c r="C26" s="118"/>
      <c r="D26" s="118"/>
      <c r="E26" s="118"/>
      <c r="F26" s="104">
        <f>G26+H26</f>
        <v>3326629540</v>
      </c>
      <c r="G26" s="148">
        <f>+'49_'!D32</f>
        <v>3303460540</v>
      </c>
      <c r="H26" s="148">
        <f>+'52.'!G53</f>
        <v>23169000</v>
      </c>
      <c r="I26" s="101"/>
      <c r="J26" s="101"/>
      <c r="K26" s="101"/>
      <c r="L26" s="112"/>
      <c r="M26" s="112"/>
    </row>
    <row r="27" spans="1:13" ht="12" customHeight="1">
      <c r="A27" s="121"/>
      <c r="B27" s="122"/>
      <c r="C27" s="123"/>
      <c r="D27" s="123"/>
      <c r="E27" s="123"/>
      <c r="F27" s="124"/>
      <c r="G27" s="124"/>
      <c r="H27" s="124"/>
      <c r="I27" s="123"/>
      <c r="J27" s="123"/>
      <c r="K27" s="123"/>
      <c r="L27" s="86"/>
      <c r="M27" s="86"/>
    </row>
    <row r="28" spans="1:13" ht="12" customHeight="1">
      <c r="A28" s="92"/>
      <c r="B28" s="86"/>
      <c r="C28" s="125"/>
      <c r="D28" s="125"/>
      <c r="E28" s="125"/>
      <c r="F28" s="88"/>
      <c r="G28" s="88"/>
      <c r="H28" s="88"/>
      <c r="I28" s="86"/>
      <c r="J28" s="86"/>
      <c r="K28" s="86"/>
      <c r="L28" s="86"/>
      <c r="M28" s="86"/>
    </row>
    <row r="29" spans="1:13" ht="20.25" customHeight="1">
      <c r="A29" s="92"/>
      <c r="B29" s="392"/>
      <c r="C29" s="358"/>
      <c r="D29" s="358"/>
      <c r="E29" s="125"/>
      <c r="F29" s="88"/>
      <c r="G29" s="88"/>
      <c r="H29" s="382"/>
      <c r="I29" s="358"/>
      <c r="J29" s="358"/>
      <c r="K29" s="86"/>
      <c r="L29" s="86"/>
      <c r="M29" s="86"/>
    </row>
    <row r="30" spans="1:13" ht="12" customHeight="1">
      <c r="A30" s="86"/>
      <c r="B30" s="86"/>
      <c r="C30" s="86"/>
      <c r="D30" s="125"/>
      <c r="E30" s="86"/>
      <c r="F30" s="88"/>
      <c r="G30" s="88"/>
      <c r="H30" s="88"/>
      <c r="I30" s="86"/>
      <c r="J30" s="86"/>
      <c r="K30" s="86"/>
      <c r="L30" s="86"/>
      <c r="M30" s="86"/>
    </row>
    <row r="31" spans="1:13" ht="12" customHeight="1">
      <c r="A31" s="86"/>
      <c r="B31" s="86"/>
      <c r="C31" s="86"/>
      <c r="D31" s="86"/>
      <c r="E31" s="86"/>
      <c r="F31" s="88"/>
      <c r="G31" s="88"/>
      <c r="H31" s="88"/>
      <c r="I31" s="86"/>
      <c r="J31" s="86"/>
      <c r="K31" s="86"/>
      <c r="L31" s="86"/>
      <c r="M31" s="86"/>
    </row>
    <row r="32" spans="1:13" ht="12" customHeight="1">
      <c r="A32" s="86"/>
      <c r="B32" s="86"/>
      <c r="C32" s="86"/>
      <c r="D32" s="86"/>
      <c r="E32" s="86"/>
      <c r="F32" s="88"/>
      <c r="G32" s="88"/>
      <c r="H32" s="88"/>
      <c r="I32" s="86"/>
      <c r="J32" s="86"/>
      <c r="K32" s="86"/>
      <c r="L32" s="86"/>
      <c r="M32" s="86"/>
    </row>
    <row r="33" spans="1:13" ht="12" customHeight="1">
      <c r="A33" s="86"/>
      <c r="B33" s="86"/>
      <c r="C33" s="86"/>
      <c r="D33" s="86"/>
      <c r="E33" s="86"/>
      <c r="F33" s="88"/>
      <c r="G33" s="88"/>
      <c r="H33" s="88"/>
      <c r="I33" s="86"/>
      <c r="J33" s="86"/>
      <c r="K33" s="86"/>
      <c r="L33" s="86"/>
      <c r="M33" s="86"/>
    </row>
    <row r="34" spans="1:13" ht="12" customHeight="1">
      <c r="A34" s="86"/>
      <c r="B34" s="86"/>
      <c r="C34" s="86"/>
      <c r="D34" s="86"/>
      <c r="E34" s="86"/>
      <c r="F34" s="88"/>
      <c r="G34" s="88"/>
      <c r="H34" s="88"/>
      <c r="I34" s="86"/>
      <c r="J34" s="86"/>
      <c r="K34" s="86"/>
      <c r="L34" s="86"/>
      <c r="M34" s="86"/>
    </row>
    <row r="35" spans="1:13" ht="12" customHeight="1">
      <c r="A35" s="86"/>
      <c r="B35" s="86"/>
      <c r="C35" s="86"/>
      <c r="D35" s="86"/>
      <c r="E35" s="86"/>
      <c r="F35" s="88"/>
      <c r="G35" s="88"/>
      <c r="H35" s="88"/>
      <c r="I35" s="86"/>
      <c r="J35" s="86"/>
      <c r="K35" s="86"/>
      <c r="L35" s="86"/>
      <c r="M35" s="86"/>
    </row>
    <row r="36" spans="1:13" ht="12" customHeight="1">
      <c r="A36" s="86"/>
      <c r="B36" s="86"/>
      <c r="C36" s="86"/>
      <c r="D36" s="86"/>
      <c r="E36" s="86"/>
      <c r="F36" s="88"/>
      <c r="G36" s="88"/>
      <c r="H36" s="88"/>
      <c r="I36" s="86"/>
      <c r="J36" s="86"/>
      <c r="K36" s="86"/>
      <c r="L36" s="86"/>
      <c r="M36" s="86"/>
    </row>
    <row r="37" spans="1:13" ht="12" customHeight="1">
      <c r="A37" s="86"/>
      <c r="B37" s="86"/>
      <c r="C37" s="86"/>
      <c r="D37" s="86"/>
      <c r="E37" s="86"/>
      <c r="F37" s="88"/>
      <c r="G37" s="88"/>
      <c r="H37" s="88"/>
      <c r="I37" s="86"/>
      <c r="J37" s="86"/>
      <c r="K37" s="86"/>
      <c r="L37" s="86"/>
      <c r="M37" s="86"/>
    </row>
    <row r="38" spans="1:13" ht="12" customHeight="1">
      <c r="A38" s="86"/>
      <c r="B38" s="86"/>
      <c r="C38" s="86"/>
      <c r="D38" s="86"/>
      <c r="E38" s="86"/>
      <c r="F38" s="88"/>
      <c r="G38" s="88"/>
      <c r="H38" s="88"/>
      <c r="I38" s="86"/>
      <c r="J38" s="86"/>
      <c r="K38" s="86"/>
      <c r="L38" s="86"/>
      <c r="M38" s="86"/>
    </row>
    <row r="39" spans="1:13" ht="12" customHeight="1">
      <c r="A39" s="86"/>
      <c r="B39" s="86"/>
      <c r="C39" s="86"/>
      <c r="D39" s="86"/>
      <c r="E39" s="86"/>
      <c r="F39" s="88"/>
      <c r="G39" s="88"/>
      <c r="H39" s="88"/>
      <c r="I39" s="86"/>
      <c r="J39" s="86"/>
      <c r="K39" s="86"/>
      <c r="L39" s="86"/>
      <c r="M39" s="86"/>
    </row>
    <row r="40" spans="1:13" ht="12" customHeight="1">
      <c r="A40" s="86"/>
      <c r="B40" s="86"/>
      <c r="C40" s="86"/>
      <c r="D40" s="86"/>
      <c r="E40" s="86"/>
      <c r="F40" s="88"/>
      <c r="G40" s="88"/>
      <c r="H40" s="88"/>
      <c r="I40" s="86"/>
      <c r="J40" s="86"/>
      <c r="K40" s="86"/>
      <c r="L40" s="86"/>
      <c r="M40" s="86"/>
    </row>
    <row r="41" spans="1:13" ht="12" customHeight="1">
      <c r="A41" s="86"/>
      <c r="B41" s="86"/>
      <c r="C41" s="86"/>
      <c r="D41" s="86"/>
      <c r="E41" s="86"/>
      <c r="F41" s="88"/>
      <c r="G41" s="88"/>
      <c r="H41" s="88"/>
      <c r="I41" s="86"/>
      <c r="J41" s="86"/>
      <c r="K41" s="86"/>
      <c r="L41" s="86"/>
      <c r="M41" s="86"/>
    </row>
    <row r="42" spans="1:13" ht="12" customHeight="1">
      <c r="A42" s="86"/>
      <c r="B42" s="86"/>
      <c r="C42" s="86"/>
      <c r="D42" s="86"/>
      <c r="E42" s="86"/>
      <c r="F42" s="88"/>
      <c r="G42" s="88"/>
      <c r="H42" s="88"/>
      <c r="I42" s="86"/>
      <c r="J42" s="86"/>
      <c r="K42" s="86"/>
      <c r="L42" s="86"/>
      <c r="M42" s="86"/>
    </row>
    <row r="43" spans="1:13" ht="12" customHeight="1">
      <c r="A43" s="86"/>
      <c r="B43" s="86"/>
      <c r="C43" s="86"/>
      <c r="D43" s="86"/>
      <c r="E43" s="86"/>
      <c r="F43" s="88"/>
      <c r="G43" s="88"/>
      <c r="H43" s="88"/>
      <c r="I43" s="86"/>
      <c r="J43" s="86"/>
      <c r="K43" s="86"/>
      <c r="L43" s="86"/>
      <c r="M43" s="86"/>
    </row>
    <row r="44" spans="1:13" ht="12" customHeight="1">
      <c r="A44" s="86"/>
      <c r="B44" s="86"/>
      <c r="C44" s="86"/>
      <c r="D44" s="86"/>
      <c r="E44" s="86"/>
      <c r="F44" s="88"/>
      <c r="G44" s="88"/>
      <c r="H44" s="88"/>
      <c r="I44" s="86"/>
      <c r="J44" s="86"/>
      <c r="K44" s="86"/>
      <c r="L44" s="86"/>
      <c r="M44" s="86"/>
    </row>
    <row r="45" spans="1:13" ht="12" customHeight="1">
      <c r="A45" s="86"/>
      <c r="B45" s="86"/>
      <c r="C45" s="86"/>
      <c r="D45" s="86"/>
      <c r="E45" s="86"/>
      <c r="F45" s="88"/>
      <c r="G45" s="88"/>
      <c r="H45" s="88"/>
      <c r="I45" s="86"/>
      <c r="J45" s="86"/>
      <c r="K45" s="86"/>
      <c r="L45" s="86"/>
      <c r="M45" s="86"/>
    </row>
    <row r="46" spans="1:13" ht="12" customHeight="1">
      <c r="A46" s="86"/>
      <c r="B46" s="86"/>
      <c r="C46" s="86"/>
      <c r="D46" s="86"/>
      <c r="E46" s="86"/>
      <c r="F46" s="88"/>
      <c r="G46" s="88"/>
      <c r="H46" s="88"/>
      <c r="I46" s="86"/>
      <c r="J46" s="86"/>
      <c r="K46" s="86"/>
      <c r="L46" s="86"/>
      <c r="M46" s="86"/>
    </row>
    <row r="47" spans="1:13" ht="12" customHeight="1">
      <c r="A47" s="86"/>
      <c r="B47" s="86"/>
      <c r="C47" s="86"/>
      <c r="D47" s="86"/>
      <c r="E47" s="86"/>
      <c r="F47" s="88"/>
      <c r="G47" s="88"/>
      <c r="H47" s="88"/>
      <c r="I47" s="86"/>
      <c r="J47" s="86"/>
      <c r="K47" s="86"/>
      <c r="L47" s="86"/>
      <c r="M47" s="86"/>
    </row>
    <row r="48" spans="1:13" ht="12" customHeight="1">
      <c r="A48" s="86"/>
      <c r="B48" s="86"/>
      <c r="C48" s="86"/>
      <c r="D48" s="86"/>
      <c r="E48" s="86"/>
      <c r="F48" s="88"/>
      <c r="G48" s="88"/>
      <c r="H48" s="88"/>
      <c r="I48" s="86"/>
      <c r="J48" s="86"/>
      <c r="K48" s="86"/>
      <c r="L48" s="86"/>
      <c r="M48" s="86"/>
    </row>
    <row r="49" spans="1:13" ht="12" customHeight="1">
      <c r="A49" s="86"/>
      <c r="B49" s="86"/>
      <c r="C49" s="86"/>
      <c r="D49" s="86"/>
      <c r="E49" s="86"/>
      <c r="F49" s="88"/>
      <c r="G49" s="88"/>
      <c r="H49" s="88"/>
      <c r="I49" s="86"/>
      <c r="J49" s="86"/>
      <c r="K49" s="86"/>
      <c r="L49" s="86"/>
      <c r="M49" s="86"/>
    </row>
    <row r="50" spans="1:13" ht="12" customHeight="1">
      <c r="A50" s="86"/>
      <c r="B50" s="86"/>
      <c r="C50" s="86"/>
      <c r="D50" s="86"/>
      <c r="E50" s="86"/>
      <c r="F50" s="88"/>
      <c r="G50" s="88"/>
      <c r="H50" s="88"/>
      <c r="I50" s="86"/>
      <c r="J50" s="86"/>
      <c r="K50" s="86"/>
      <c r="L50" s="86"/>
      <c r="M50" s="86"/>
    </row>
    <row r="51" spans="1:13" ht="12" customHeight="1">
      <c r="A51" s="86"/>
      <c r="B51" s="86"/>
      <c r="C51" s="86"/>
      <c r="D51" s="86"/>
      <c r="E51" s="86"/>
      <c r="F51" s="88"/>
      <c r="G51" s="88"/>
      <c r="H51" s="88"/>
      <c r="I51" s="86"/>
      <c r="J51" s="86"/>
      <c r="K51" s="86"/>
      <c r="L51" s="86"/>
      <c r="M51" s="86"/>
    </row>
    <row r="52" spans="1:13" ht="12" customHeight="1">
      <c r="A52" s="86"/>
      <c r="B52" s="86"/>
      <c r="C52" s="86"/>
      <c r="D52" s="86"/>
      <c r="E52" s="86"/>
      <c r="F52" s="88"/>
      <c r="G52" s="88"/>
      <c r="H52" s="88"/>
      <c r="I52" s="86"/>
      <c r="J52" s="86"/>
      <c r="K52" s="86"/>
      <c r="L52" s="86"/>
      <c r="M52" s="86"/>
    </row>
    <row r="53" spans="1:13" ht="12" customHeight="1">
      <c r="A53" s="86"/>
      <c r="B53" s="86"/>
      <c r="C53" s="86"/>
      <c r="D53" s="86"/>
      <c r="E53" s="86"/>
      <c r="F53" s="88"/>
      <c r="G53" s="88"/>
      <c r="H53" s="88"/>
      <c r="I53" s="86"/>
      <c r="J53" s="86"/>
      <c r="K53" s="86"/>
      <c r="L53" s="86"/>
      <c r="M53" s="86"/>
    </row>
    <row r="54" spans="1:13" ht="12" customHeight="1">
      <c r="A54" s="86"/>
      <c r="B54" s="86"/>
      <c r="C54" s="86"/>
      <c r="D54" s="86"/>
      <c r="E54" s="86"/>
      <c r="F54" s="88"/>
      <c r="G54" s="88"/>
      <c r="H54" s="88"/>
      <c r="I54" s="86"/>
      <c r="J54" s="86"/>
      <c r="K54" s="86"/>
      <c r="L54" s="86"/>
      <c r="M54" s="86"/>
    </row>
    <row r="55" spans="1:13" ht="12" customHeight="1">
      <c r="A55" s="86"/>
      <c r="B55" s="86"/>
      <c r="C55" s="86"/>
      <c r="D55" s="86"/>
      <c r="E55" s="86"/>
      <c r="F55" s="88"/>
      <c r="G55" s="88"/>
      <c r="H55" s="88"/>
      <c r="I55" s="86"/>
      <c r="J55" s="86"/>
      <c r="K55" s="86"/>
      <c r="L55" s="86"/>
      <c r="M55" s="86"/>
    </row>
    <row r="56" spans="1:13" ht="12" customHeight="1">
      <c r="A56" s="86"/>
      <c r="B56" s="86"/>
      <c r="C56" s="86"/>
      <c r="D56" s="86"/>
      <c r="E56" s="86"/>
      <c r="F56" s="88"/>
      <c r="G56" s="88"/>
      <c r="H56" s="88"/>
      <c r="I56" s="86"/>
      <c r="J56" s="86"/>
      <c r="K56" s="86"/>
      <c r="L56" s="86"/>
      <c r="M56" s="86"/>
    </row>
    <row r="57" spans="1:13" ht="12" customHeight="1">
      <c r="A57" s="86"/>
      <c r="B57" s="86"/>
      <c r="C57" s="86"/>
      <c r="D57" s="86"/>
      <c r="E57" s="86"/>
      <c r="F57" s="88"/>
      <c r="G57" s="88"/>
      <c r="H57" s="88"/>
      <c r="I57" s="86"/>
      <c r="J57" s="86"/>
      <c r="K57" s="86"/>
      <c r="L57" s="86"/>
      <c r="M57" s="86"/>
    </row>
    <row r="58" spans="1:13" ht="12" customHeight="1">
      <c r="A58" s="86"/>
      <c r="B58" s="86"/>
      <c r="C58" s="86"/>
      <c r="D58" s="86"/>
      <c r="E58" s="86"/>
      <c r="F58" s="88"/>
      <c r="G58" s="88"/>
      <c r="H58" s="88"/>
      <c r="I58" s="86"/>
      <c r="J58" s="86"/>
      <c r="K58" s="86"/>
      <c r="L58" s="86"/>
      <c r="M58" s="86"/>
    </row>
    <row r="59" spans="1:13" ht="12" customHeight="1">
      <c r="A59" s="86"/>
      <c r="B59" s="86"/>
      <c r="C59" s="86"/>
      <c r="D59" s="86"/>
      <c r="E59" s="86"/>
      <c r="F59" s="88"/>
      <c r="G59" s="88"/>
      <c r="H59" s="88"/>
      <c r="I59" s="86"/>
      <c r="J59" s="86"/>
      <c r="K59" s="86"/>
      <c r="L59" s="86"/>
      <c r="M59" s="86"/>
    </row>
    <row r="60" spans="1:13" ht="12" customHeight="1">
      <c r="A60" s="86"/>
      <c r="B60" s="86"/>
      <c r="C60" s="86"/>
      <c r="D60" s="86"/>
      <c r="E60" s="86"/>
      <c r="F60" s="88"/>
      <c r="G60" s="88"/>
      <c r="H60" s="88"/>
      <c r="I60" s="86"/>
      <c r="J60" s="86"/>
      <c r="K60" s="86"/>
      <c r="L60" s="86"/>
      <c r="M60" s="86"/>
    </row>
    <row r="61" spans="1:13" ht="12" customHeight="1">
      <c r="A61" s="86"/>
      <c r="B61" s="86"/>
      <c r="C61" s="86"/>
      <c r="D61" s="86"/>
      <c r="E61" s="86"/>
      <c r="F61" s="88"/>
      <c r="G61" s="88"/>
      <c r="H61" s="88"/>
      <c r="I61" s="86"/>
      <c r="J61" s="86"/>
      <c r="K61" s="86"/>
      <c r="L61" s="86"/>
      <c r="M61" s="86"/>
    </row>
    <row r="62" spans="1:13" ht="12" customHeight="1">
      <c r="A62" s="86"/>
      <c r="B62" s="86"/>
      <c r="C62" s="86"/>
      <c r="D62" s="86"/>
      <c r="E62" s="86"/>
      <c r="F62" s="88"/>
      <c r="G62" s="88"/>
      <c r="H62" s="88"/>
      <c r="I62" s="86"/>
      <c r="J62" s="86"/>
      <c r="K62" s="86"/>
      <c r="L62" s="86"/>
      <c r="M62" s="86"/>
    </row>
    <row r="63" spans="1:13" ht="12" customHeight="1">
      <c r="A63" s="86"/>
      <c r="B63" s="86"/>
      <c r="C63" s="86"/>
      <c r="D63" s="86"/>
      <c r="E63" s="86"/>
      <c r="F63" s="88"/>
      <c r="G63" s="88"/>
      <c r="H63" s="88"/>
      <c r="I63" s="86"/>
      <c r="J63" s="86"/>
      <c r="K63" s="86"/>
      <c r="L63" s="86"/>
      <c r="M63" s="86"/>
    </row>
    <row r="64" spans="1:13" ht="12" customHeight="1">
      <c r="A64" s="86"/>
      <c r="B64" s="86"/>
      <c r="C64" s="86"/>
      <c r="D64" s="86"/>
      <c r="E64" s="86"/>
      <c r="F64" s="88"/>
      <c r="G64" s="88"/>
      <c r="H64" s="88"/>
      <c r="I64" s="86"/>
      <c r="J64" s="86"/>
      <c r="K64" s="86"/>
      <c r="L64" s="86"/>
      <c r="M64" s="86"/>
    </row>
    <row r="65" spans="1:13" ht="12" customHeight="1">
      <c r="A65" s="86"/>
      <c r="B65" s="86"/>
      <c r="C65" s="86"/>
      <c r="D65" s="86"/>
      <c r="E65" s="86"/>
      <c r="F65" s="88"/>
      <c r="G65" s="88"/>
      <c r="H65" s="88"/>
      <c r="I65" s="86"/>
      <c r="J65" s="86"/>
      <c r="K65" s="86"/>
      <c r="L65" s="86"/>
      <c r="M65" s="86"/>
    </row>
    <row r="66" spans="1:13" ht="12" customHeight="1">
      <c r="A66" s="86"/>
      <c r="B66" s="86"/>
      <c r="C66" s="86"/>
      <c r="D66" s="86"/>
      <c r="E66" s="86"/>
      <c r="F66" s="88"/>
      <c r="G66" s="88"/>
      <c r="H66" s="88"/>
      <c r="I66" s="86"/>
      <c r="J66" s="86"/>
      <c r="K66" s="86"/>
      <c r="L66" s="86"/>
      <c r="M66" s="86"/>
    </row>
    <row r="67" spans="1:13" ht="12" customHeight="1">
      <c r="A67" s="86"/>
      <c r="B67" s="86"/>
      <c r="C67" s="86"/>
      <c r="D67" s="86"/>
      <c r="E67" s="86"/>
      <c r="F67" s="88"/>
      <c r="G67" s="88"/>
      <c r="H67" s="88"/>
      <c r="I67" s="86"/>
      <c r="J67" s="86"/>
      <c r="K67" s="86"/>
      <c r="L67" s="86"/>
      <c r="M67" s="86"/>
    </row>
    <row r="68" spans="1:13" ht="12" customHeight="1">
      <c r="A68" s="86"/>
      <c r="B68" s="86"/>
      <c r="C68" s="86"/>
      <c r="D68" s="86"/>
      <c r="E68" s="86"/>
      <c r="F68" s="88"/>
      <c r="G68" s="88"/>
      <c r="H68" s="88"/>
      <c r="I68" s="86"/>
      <c r="J68" s="86"/>
      <c r="K68" s="86"/>
      <c r="L68" s="86"/>
      <c r="M68" s="86"/>
    </row>
    <row r="69" spans="1:13" ht="12" customHeight="1">
      <c r="A69" s="86"/>
      <c r="B69" s="86"/>
      <c r="C69" s="86"/>
      <c r="D69" s="86"/>
      <c r="E69" s="86"/>
      <c r="F69" s="88"/>
      <c r="G69" s="88"/>
      <c r="H69" s="88"/>
      <c r="I69" s="86"/>
      <c r="J69" s="86"/>
      <c r="K69" s="86"/>
      <c r="L69" s="86"/>
      <c r="M69" s="86"/>
    </row>
    <row r="70" spans="1:13" ht="12" customHeight="1">
      <c r="A70" s="86"/>
      <c r="B70" s="86"/>
      <c r="C70" s="86"/>
      <c r="D70" s="86"/>
      <c r="E70" s="86"/>
      <c r="F70" s="88"/>
      <c r="G70" s="88"/>
      <c r="H70" s="88"/>
      <c r="I70" s="86"/>
      <c r="J70" s="86"/>
      <c r="K70" s="86"/>
      <c r="L70" s="86"/>
      <c r="M70" s="86"/>
    </row>
    <row r="71" spans="1:13" ht="12" customHeight="1">
      <c r="A71" s="86"/>
      <c r="B71" s="86"/>
      <c r="C71" s="86"/>
      <c r="D71" s="86"/>
      <c r="E71" s="86"/>
      <c r="F71" s="88"/>
      <c r="G71" s="88"/>
      <c r="H71" s="88"/>
      <c r="I71" s="86"/>
      <c r="J71" s="86"/>
      <c r="K71" s="86"/>
      <c r="L71" s="86"/>
      <c r="M71" s="86"/>
    </row>
    <row r="72" spans="1:13" ht="12" customHeight="1">
      <c r="A72" s="86"/>
      <c r="B72" s="86"/>
      <c r="C72" s="86"/>
      <c r="D72" s="86"/>
      <c r="E72" s="86"/>
      <c r="F72" s="88"/>
      <c r="G72" s="88"/>
      <c r="H72" s="88"/>
      <c r="I72" s="86"/>
      <c r="J72" s="86"/>
      <c r="K72" s="86"/>
      <c r="L72" s="86"/>
      <c r="M72" s="86"/>
    </row>
    <row r="73" spans="1:13" ht="12" customHeight="1">
      <c r="A73" s="86"/>
      <c r="B73" s="86"/>
      <c r="C73" s="86"/>
      <c r="D73" s="86"/>
      <c r="E73" s="86"/>
      <c r="F73" s="88"/>
      <c r="G73" s="88"/>
      <c r="H73" s="88"/>
      <c r="I73" s="86"/>
      <c r="J73" s="86"/>
      <c r="K73" s="86"/>
      <c r="L73" s="86"/>
      <c r="M73" s="86"/>
    </row>
    <row r="74" spans="1:13" ht="12" customHeight="1">
      <c r="A74" s="86"/>
      <c r="B74" s="86"/>
      <c r="C74" s="86"/>
      <c r="D74" s="86"/>
      <c r="E74" s="86"/>
      <c r="F74" s="88"/>
      <c r="G74" s="88"/>
      <c r="H74" s="88"/>
      <c r="I74" s="86"/>
      <c r="J74" s="86"/>
      <c r="K74" s="86"/>
      <c r="L74" s="86"/>
      <c r="M74" s="86"/>
    </row>
    <row r="75" spans="1:13" ht="12" customHeight="1">
      <c r="A75" s="86"/>
      <c r="B75" s="86"/>
      <c r="C75" s="86"/>
      <c r="D75" s="86"/>
      <c r="E75" s="86"/>
      <c r="F75" s="88"/>
      <c r="G75" s="88"/>
      <c r="H75" s="88"/>
      <c r="I75" s="86"/>
      <c r="J75" s="86"/>
      <c r="K75" s="86"/>
      <c r="L75" s="86"/>
      <c r="M75" s="86"/>
    </row>
    <row r="76" spans="1:13" ht="12" customHeight="1">
      <c r="A76" s="86"/>
      <c r="B76" s="86"/>
      <c r="C76" s="86"/>
      <c r="D76" s="86"/>
      <c r="E76" s="86"/>
      <c r="F76" s="88"/>
      <c r="G76" s="88"/>
      <c r="H76" s="88"/>
      <c r="I76" s="86"/>
      <c r="J76" s="86"/>
      <c r="K76" s="86"/>
      <c r="L76" s="86"/>
      <c r="M76" s="86"/>
    </row>
    <row r="77" spans="1:13" ht="12" customHeight="1">
      <c r="A77" s="86"/>
      <c r="B77" s="86"/>
      <c r="C77" s="86"/>
      <c r="D77" s="86"/>
      <c r="E77" s="86"/>
      <c r="F77" s="88"/>
      <c r="G77" s="88"/>
      <c r="H77" s="88"/>
      <c r="I77" s="86"/>
      <c r="J77" s="86"/>
      <c r="K77" s="86"/>
      <c r="L77" s="86"/>
      <c r="M77" s="86"/>
    </row>
    <row r="78" spans="1:13" ht="12" customHeight="1">
      <c r="A78" s="86"/>
      <c r="B78" s="86"/>
      <c r="C78" s="86"/>
      <c r="D78" s="86"/>
      <c r="E78" s="86"/>
      <c r="F78" s="88"/>
      <c r="G78" s="88"/>
      <c r="H78" s="88"/>
      <c r="I78" s="86"/>
      <c r="J78" s="86"/>
      <c r="K78" s="86"/>
      <c r="L78" s="86"/>
      <c r="M78" s="86"/>
    </row>
    <row r="79" spans="1:13" ht="12" customHeight="1">
      <c r="A79" s="86"/>
      <c r="B79" s="86"/>
      <c r="C79" s="86"/>
      <c r="D79" s="86"/>
      <c r="E79" s="86"/>
      <c r="F79" s="88"/>
      <c r="G79" s="88"/>
      <c r="H79" s="88"/>
      <c r="I79" s="86"/>
      <c r="J79" s="86"/>
      <c r="K79" s="86"/>
      <c r="L79" s="86"/>
      <c r="M79" s="86"/>
    </row>
    <row r="80" spans="1:13" ht="12" customHeight="1">
      <c r="A80" s="86"/>
      <c r="B80" s="86"/>
      <c r="C80" s="86"/>
      <c r="D80" s="86"/>
      <c r="E80" s="86"/>
      <c r="F80" s="88"/>
      <c r="G80" s="88"/>
      <c r="H80" s="88"/>
      <c r="I80" s="86"/>
      <c r="J80" s="86"/>
      <c r="K80" s="86"/>
      <c r="L80" s="86"/>
      <c r="M80" s="86"/>
    </row>
    <row r="81" spans="1:13" ht="12" customHeight="1">
      <c r="A81" s="86"/>
      <c r="B81" s="86"/>
      <c r="C81" s="86"/>
      <c r="D81" s="86"/>
      <c r="E81" s="86"/>
      <c r="F81" s="88"/>
      <c r="G81" s="88"/>
      <c r="H81" s="88"/>
      <c r="I81" s="86"/>
      <c r="J81" s="86"/>
      <c r="K81" s="86"/>
      <c r="L81" s="86"/>
      <c r="M81" s="86"/>
    </row>
    <row r="82" spans="1:13" ht="12" customHeight="1">
      <c r="A82" s="86"/>
      <c r="B82" s="86"/>
      <c r="C82" s="86"/>
      <c r="D82" s="86"/>
      <c r="E82" s="86"/>
      <c r="F82" s="88"/>
      <c r="G82" s="88"/>
      <c r="H82" s="88"/>
      <c r="I82" s="86"/>
      <c r="J82" s="86"/>
      <c r="K82" s="86"/>
      <c r="L82" s="86"/>
      <c r="M82" s="86"/>
    </row>
    <row r="83" spans="1:13" ht="12" customHeight="1">
      <c r="A83" s="86"/>
      <c r="B83" s="86"/>
      <c r="C83" s="86"/>
      <c r="D83" s="86"/>
      <c r="E83" s="86"/>
      <c r="F83" s="88"/>
      <c r="G83" s="88"/>
      <c r="H83" s="88"/>
      <c r="I83" s="86"/>
      <c r="J83" s="86"/>
      <c r="K83" s="86"/>
      <c r="L83" s="86"/>
      <c r="M83" s="86"/>
    </row>
    <row r="84" spans="1:13" ht="12" customHeight="1">
      <c r="A84" s="86"/>
      <c r="B84" s="86"/>
      <c r="C84" s="86"/>
      <c r="D84" s="86"/>
      <c r="E84" s="86"/>
      <c r="F84" s="88"/>
      <c r="G84" s="88"/>
      <c r="H84" s="88"/>
      <c r="I84" s="86"/>
      <c r="J84" s="86"/>
      <c r="K84" s="86"/>
      <c r="L84" s="86"/>
      <c r="M84" s="86"/>
    </row>
    <row r="85" spans="1:13" ht="12" customHeight="1">
      <c r="A85" s="86"/>
      <c r="B85" s="86"/>
      <c r="C85" s="86"/>
      <c r="D85" s="86"/>
      <c r="E85" s="86"/>
      <c r="F85" s="88"/>
      <c r="G85" s="88"/>
      <c r="H85" s="88"/>
      <c r="I85" s="86"/>
      <c r="J85" s="86"/>
      <c r="K85" s="86"/>
      <c r="L85" s="86"/>
      <c r="M85" s="86"/>
    </row>
    <row r="86" spans="1:13" ht="12" customHeight="1">
      <c r="A86" s="86"/>
      <c r="B86" s="86"/>
      <c r="C86" s="86"/>
      <c r="D86" s="86"/>
      <c r="E86" s="86"/>
      <c r="F86" s="88"/>
      <c r="G86" s="88"/>
      <c r="H86" s="88"/>
      <c r="I86" s="86"/>
      <c r="J86" s="86"/>
      <c r="K86" s="86"/>
      <c r="L86" s="86"/>
      <c r="M86" s="86"/>
    </row>
    <row r="87" spans="1:13" ht="12" customHeight="1">
      <c r="A87" s="86"/>
      <c r="B87" s="86"/>
      <c r="C87" s="86"/>
      <c r="D87" s="86"/>
      <c r="E87" s="86"/>
      <c r="F87" s="88"/>
      <c r="G87" s="88"/>
      <c r="H87" s="88"/>
      <c r="I87" s="86"/>
      <c r="J87" s="86"/>
      <c r="K87" s="86"/>
      <c r="L87" s="86"/>
      <c r="M87" s="86"/>
    </row>
    <row r="88" spans="1:13" ht="12" customHeight="1">
      <c r="A88" s="86"/>
      <c r="B88" s="86"/>
      <c r="C88" s="86"/>
      <c r="D88" s="86"/>
      <c r="E88" s="86"/>
      <c r="F88" s="88"/>
      <c r="G88" s="88"/>
      <c r="H88" s="88"/>
      <c r="I88" s="86"/>
      <c r="J88" s="86"/>
      <c r="K88" s="86"/>
      <c r="L88" s="86"/>
      <c r="M88" s="86"/>
    </row>
    <row r="89" spans="1:13" ht="12" customHeight="1">
      <c r="A89" s="86"/>
      <c r="B89" s="86"/>
      <c r="C89" s="86"/>
      <c r="D89" s="86"/>
      <c r="E89" s="86"/>
      <c r="F89" s="88"/>
      <c r="G89" s="88"/>
      <c r="H89" s="88"/>
      <c r="I89" s="86"/>
      <c r="J89" s="86"/>
      <c r="K89" s="86"/>
      <c r="L89" s="86"/>
      <c r="M89" s="86"/>
    </row>
    <row r="90" spans="1:13" ht="12" customHeight="1">
      <c r="A90" s="86"/>
      <c r="B90" s="86"/>
      <c r="C90" s="86"/>
      <c r="D90" s="86"/>
      <c r="E90" s="86"/>
      <c r="F90" s="88"/>
      <c r="G90" s="88"/>
      <c r="H90" s="88"/>
      <c r="I90" s="86"/>
      <c r="J90" s="86"/>
      <c r="K90" s="86"/>
      <c r="L90" s="86"/>
      <c r="M90" s="86"/>
    </row>
    <row r="91" spans="1:13" ht="12" customHeight="1">
      <c r="A91" s="86"/>
      <c r="B91" s="86"/>
      <c r="C91" s="86"/>
      <c r="D91" s="86"/>
      <c r="E91" s="86"/>
      <c r="F91" s="88"/>
      <c r="G91" s="88"/>
      <c r="H91" s="88"/>
      <c r="I91" s="86"/>
      <c r="J91" s="86"/>
      <c r="K91" s="86"/>
      <c r="L91" s="86"/>
      <c r="M91" s="86"/>
    </row>
    <row r="92" spans="1:13" ht="12" customHeight="1">
      <c r="A92" s="86"/>
      <c r="B92" s="86"/>
      <c r="C92" s="86"/>
      <c r="D92" s="86"/>
      <c r="E92" s="86"/>
      <c r="F92" s="88"/>
      <c r="G92" s="88"/>
      <c r="H92" s="88"/>
      <c r="I92" s="86"/>
      <c r="J92" s="86"/>
      <c r="K92" s="86"/>
      <c r="L92" s="86"/>
      <c r="M92" s="86"/>
    </row>
    <row r="93" spans="1:13" ht="12" customHeight="1">
      <c r="A93" s="86"/>
      <c r="B93" s="86"/>
      <c r="C93" s="86"/>
      <c r="D93" s="86"/>
      <c r="E93" s="86"/>
      <c r="F93" s="88"/>
      <c r="G93" s="88"/>
      <c r="H93" s="88"/>
      <c r="I93" s="86"/>
      <c r="J93" s="86"/>
      <c r="K93" s="86"/>
      <c r="L93" s="86"/>
      <c r="M93" s="86"/>
    </row>
    <row r="94" spans="1:13" ht="12" customHeight="1">
      <c r="A94" s="86"/>
      <c r="B94" s="86"/>
      <c r="C94" s="86"/>
      <c r="D94" s="86"/>
      <c r="E94" s="86"/>
      <c r="F94" s="88"/>
      <c r="G94" s="88"/>
      <c r="H94" s="88"/>
      <c r="I94" s="86"/>
      <c r="J94" s="86"/>
      <c r="K94" s="86"/>
      <c r="L94" s="86"/>
      <c r="M94" s="86"/>
    </row>
    <row r="95" spans="1:13" ht="12" customHeight="1">
      <c r="A95" s="86"/>
      <c r="B95" s="86"/>
      <c r="C95" s="86"/>
      <c r="D95" s="86"/>
      <c r="E95" s="86"/>
      <c r="F95" s="88"/>
      <c r="G95" s="88"/>
      <c r="H95" s="88"/>
      <c r="I95" s="86"/>
      <c r="J95" s="86"/>
      <c r="K95" s="86"/>
      <c r="L95" s="86"/>
      <c r="M95" s="86"/>
    </row>
    <row r="96" spans="1:13" ht="12" customHeight="1">
      <c r="A96" s="86"/>
      <c r="B96" s="86"/>
      <c r="C96" s="86"/>
      <c r="D96" s="86"/>
      <c r="E96" s="86"/>
      <c r="F96" s="88"/>
      <c r="G96" s="88"/>
      <c r="H96" s="88"/>
      <c r="I96" s="86"/>
      <c r="J96" s="86"/>
      <c r="K96" s="86"/>
      <c r="L96" s="86"/>
      <c r="M96" s="86"/>
    </row>
    <row r="97" spans="1:13" ht="12" customHeight="1">
      <c r="A97" s="86"/>
      <c r="B97" s="86"/>
      <c r="C97" s="86"/>
      <c r="D97" s="86"/>
      <c r="E97" s="86"/>
      <c r="F97" s="88"/>
      <c r="G97" s="88"/>
      <c r="H97" s="88"/>
      <c r="I97" s="86"/>
      <c r="J97" s="86"/>
      <c r="K97" s="86"/>
      <c r="L97" s="86"/>
      <c r="M97" s="86"/>
    </row>
    <row r="98" spans="1:13" ht="12" customHeight="1">
      <c r="A98" s="86"/>
      <c r="B98" s="86"/>
      <c r="C98" s="86"/>
      <c r="D98" s="86"/>
      <c r="E98" s="86"/>
      <c r="F98" s="88"/>
      <c r="G98" s="88"/>
      <c r="H98" s="88"/>
      <c r="I98" s="86"/>
      <c r="J98" s="86"/>
      <c r="K98" s="86"/>
      <c r="L98" s="86"/>
      <c r="M98" s="86"/>
    </row>
    <row r="99" spans="1:13" ht="12" customHeight="1">
      <c r="A99" s="86"/>
      <c r="B99" s="86"/>
      <c r="C99" s="86"/>
      <c r="D99" s="86"/>
      <c r="E99" s="86"/>
      <c r="F99" s="88"/>
      <c r="G99" s="88"/>
      <c r="H99" s="88"/>
      <c r="I99" s="86"/>
      <c r="J99" s="86"/>
      <c r="K99" s="86"/>
      <c r="L99" s="86"/>
      <c r="M99" s="86"/>
    </row>
    <row r="100" spans="1:13" ht="12" customHeight="1">
      <c r="A100" s="86"/>
      <c r="B100" s="86"/>
      <c r="C100" s="86"/>
      <c r="D100" s="86"/>
      <c r="E100" s="86"/>
      <c r="F100" s="88"/>
      <c r="G100" s="88"/>
      <c r="H100" s="88"/>
      <c r="I100" s="86"/>
      <c r="J100" s="86"/>
      <c r="K100" s="86"/>
      <c r="L100" s="86"/>
      <c r="M100" s="86"/>
    </row>
  </sheetData>
  <sheetProtection/>
  <mergeCells count="24">
    <mergeCell ref="J1:K1"/>
    <mergeCell ref="A2:B2"/>
    <mergeCell ref="A1:B1"/>
    <mergeCell ref="C1:D1"/>
    <mergeCell ref="C10:E10"/>
    <mergeCell ref="C2:D2"/>
    <mergeCell ref="B29:D29"/>
    <mergeCell ref="H29:J29"/>
    <mergeCell ref="B10:B12"/>
    <mergeCell ref="C11:C12"/>
    <mergeCell ref="D11:E11"/>
    <mergeCell ref="J9:K9"/>
    <mergeCell ref="G11:H11"/>
    <mergeCell ref="J11:K11"/>
    <mergeCell ref="F10:H10"/>
    <mergeCell ref="I11:I12"/>
    <mergeCell ref="J2:K2"/>
    <mergeCell ref="F11:F12"/>
    <mergeCell ref="A7:K7"/>
    <mergeCell ref="A10:A12"/>
    <mergeCell ref="A6:K6"/>
    <mergeCell ref="I10:K10"/>
    <mergeCell ref="A4:K4"/>
    <mergeCell ref="A5:K5"/>
  </mergeCells>
  <printOptions/>
  <pageMargins left="0.53" right="0.2" top="0.75" bottom="0.75" header="0" footer="0"/>
  <pageSetup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sheetPr>
    <tabColor rgb="FFFF0000"/>
  </sheetPr>
  <dimension ref="A1:V100"/>
  <sheetViews>
    <sheetView view="pageBreakPreview" zoomScale="70" zoomScaleSheetLayoutView="70" zoomScalePageLayoutView="0" workbookViewId="0" topLeftCell="A44">
      <selection activeCell="D18" sqref="D18"/>
    </sheetView>
  </sheetViews>
  <sheetFormatPr defaultColWidth="14.421875" defaultRowHeight="15" customHeight="1"/>
  <cols>
    <col min="1" max="1" width="4.57421875" style="0" customWidth="1"/>
    <col min="2" max="2" width="32.7109375" style="0" customWidth="1"/>
    <col min="3" max="3" width="18.7109375" style="0" customWidth="1"/>
    <col min="4" max="8" width="19.140625" style="0" customWidth="1"/>
    <col min="9" max="9" width="18.00390625" style="0" customWidth="1"/>
    <col min="10" max="10" width="19.140625" style="0" customWidth="1"/>
    <col min="11" max="11" width="17.140625" style="0" customWidth="1"/>
    <col min="12" max="12" width="8.140625" style="0" customWidth="1"/>
    <col min="13" max="13" width="8.7109375" style="0" customWidth="1"/>
    <col min="14" max="14" width="16.421875" style="0" customWidth="1"/>
    <col min="15" max="15" width="17.28125" style="0" customWidth="1"/>
    <col min="16" max="16" width="18.7109375" style="0" customWidth="1"/>
    <col min="17" max="17" width="17.421875" style="0" customWidth="1"/>
    <col min="18" max="20" width="8.00390625" style="0" hidden="1" customWidth="1"/>
    <col min="21" max="21" width="20.28125" style="0" hidden="1" customWidth="1"/>
    <col min="22" max="22" width="15.57421875" style="0" hidden="1" customWidth="1"/>
  </cols>
  <sheetData>
    <row r="1" spans="1:22" ht="16.5" customHeight="1">
      <c r="A1" s="149"/>
      <c r="B1" s="149"/>
      <c r="C1" s="150"/>
      <c r="D1" s="150"/>
      <c r="E1" s="150"/>
      <c r="F1" s="150"/>
      <c r="G1" s="150"/>
      <c r="H1" s="150"/>
      <c r="I1" s="151"/>
      <c r="J1" s="151"/>
      <c r="K1" s="152"/>
      <c r="L1" s="150"/>
      <c r="M1" s="150"/>
      <c r="N1" s="150"/>
      <c r="O1" s="397"/>
      <c r="P1" s="358"/>
      <c r="Q1" s="150"/>
      <c r="R1" s="150"/>
      <c r="S1" s="398" t="s">
        <v>264</v>
      </c>
      <c r="T1" s="358"/>
      <c r="U1" s="150"/>
      <c r="V1" s="150"/>
    </row>
    <row r="2" spans="1:22" ht="16.5" customHeight="1">
      <c r="A2" s="149"/>
      <c r="B2" s="149"/>
      <c r="C2" s="149"/>
      <c r="D2" s="149"/>
      <c r="E2" s="149"/>
      <c r="F2" s="149"/>
      <c r="G2" s="149"/>
      <c r="H2" s="149"/>
      <c r="I2" s="150"/>
      <c r="J2" s="150"/>
      <c r="K2" s="152"/>
      <c r="L2" s="150"/>
      <c r="M2" s="150"/>
      <c r="N2" s="150"/>
      <c r="O2" s="150"/>
      <c r="P2" s="150"/>
      <c r="Q2" s="150"/>
      <c r="R2" s="150"/>
      <c r="S2" s="398" t="s">
        <v>265</v>
      </c>
      <c r="T2" s="358"/>
      <c r="U2" s="150"/>
      <c r="V2" s="150"/>
    </row>
    <row r="3" spans="1:22" ht="16.5" customHeight="1">
      <c r="A3" s="149"/>
      <c r="B3" s="149"/>
      <c r="C3" s="149"/>
      <c r="D3" s="149"/>
      <c r="E3" s="149"/>
      <c r="F3" s="149"/>
      <c r="G3" s="149"/>
      <c r="H3" s="149"/>
      <c r="I3" s="150"/>
      <c r="J3" s="150"/>
      <c r="K3" s="152"/>
      <c r="L3" s="150"/>
      <c r="M3" s="150"/>
      <c r="N3" s="150"/>
      <c r="O3" s="150"/>
      <c r="P3" s="150"/>
      <c r="Q3" s="150"/>
      <c r="R3" s="150"/>
      <c r="S3" s="150"/>
      <c r="T3" s="150"/>
      <c r="U3" s="150"/>
      <c r="V3" s="150"/>
    </row>
    <row r="4" spans="1:22" ht="16.5" customHeight="1">
      <c r="A4" s="399" t="s">
        <v>266</v>
      </c>
      <c r="B4" s="358"/>
      <c r="C4" s="358"/>
      <c r="D4" s="358"/>
      <c r="E4" s="358"/>
      <c r="F4" s="358"/>
      <c r="G4" s="358"/>
      <c r="H4" s="358"/>
      <c r="I4" s="358"/>
      <c r="J4" s="358"/>
      <c r="K4" s="358"/>
      <c r="L4" s="358"/>
      <c r="M4" s="358"/>
      <c r="N4" s="358"/>
      <c r="O4" s="358"/>
      <c r="P4" s="358"/>
      <c r="Q4" s="358"/>
      <c r="R4" s="358"/>
      <c r="S4" s="358"/>
      <c r="T4" s="358"/>
      <c r="U4" s="153"/>
      <c r="V4" s="153"/>
    </row>
    <row r="5" spans="1:22" ht="16.5" customHeight="1">
      <c r="A5" s="400" t="str">
        <f>+'53_'!A5:K5</f>
        <v>(Kèm theo Nghị quyết số     /NQ-HĐND  ngày    tháng 7 năm 2021 của Hội đồng nhân dân  huyện Ia H'Drai)</v>
      </c>
      <c r="B5" s="400"/>
      <c r="C5" s="400"/>
      <c r="D5" s="400"/>
      <c r="E5" s="400"/>
      <c r="F5" s="400"/>
      <c r="G5" s="400"/>
      <c r="H5" s="400"/>
      <c r="I5" s="400"/>
      <c r="J5" s="400"/>
      <c r="K5" s="400"/>
      <c r="L5" s="400"/>
      <c r="M5" s="400"/>
      <c r="N5" s="400"/>
      <c r="O5" s="400"/>
      <c r="P5" s="400"/>
      <c r="Q5" s="400"/>
      <c r="R5" s="153"/>
      <c r="S5" s="153"/>
      <c r="T5" s="153"/>
      <c r="U5" s="153"/>
      <c r="V5" s="153"/>
    </row>
    <row r="6" spans="1:22" ht="16.5" customHeight="1" hidden="1">
      <c r="A6" s="400" t="str">
        <f>+'53_'!A6:K6</f>
        <v>(Kèm theo tờ trình số     /TTr-UBND ngày     tháng    năm 2021 của Ủy ban nhân dân huyện Ia H'Drai)</v>
      </c>
      <c r="B6" s="358"/>
      <c r="C6" s="358"/>
      <c r="D6" s="358"/>
      <c r="E6" s="358"/>
      <c r="F6" s="358"/>
      <c r="G6" s="358"/>
      <c r="H6" s="358"/>
      <c r="I6" s="358"/>
      <c r="J6" s="358"/>
      <c r="K6" s="358"/>
      <c r="L6" s="358"/>
      <c r="M6" s="358"/>
      <c r="N6" s="358"/>
      <c r="O6" s="358"/>
      <c r="P6" s="358"/>
      <c r="Q6" s="153"/>
      <c r="R6" s="153"/>
      <c r="S6" s="153"/>
      <c r="T6" s="153"/>
      <c r="U6" s="153"/>
      <c r="V6" s="153"/>
    </row>
    <row r="7" spans="1:22" ht="22.5" customHeight="1" hidden="1">
      <c r="A7" s="400" t="str">
        <f>+'53_'!A7:K7</f>
        <v>(Kèm theo tờ trình số     /TTr-TCKH ngày     tháng    năm 2021 của phòng Tài chính - Kế hoạch huyện)</v>
      </c>
      <c r="B7" s="358"/>
      <c r="C7" s="358"/>
      <c r="D7" s="358"/>
      <c r="E7" s="358"/>
      <c r="F7" s="358"/>
      <c r="G7" s="358"/>
      <c r="H7" s="358"/>
      <c r="I7" s="358"/>
      <c r="J7" s="358"/>
      <c r="K7" s="358"/>
      <c r="L7" s="358"/>
      <c r="M7" s="358"/>
      <c r="N7" s="358"/>
      <c r="O7" s="358"/>
      <c r="P7" s="358"/>
      <c r="Q7" s="153"/>
      <c r="R7" s="153"/>
      <c r="S7" s="153"/>
      <c r="T7" s="153"/>
      <c r="U7" s="153"/>
      <c r="V7" s="153"/>
    </row>
    <row r="8" spans="1:22" ht="16.5" customHeight="1">
      <c r="A8" s="154"/>
      <c r="B8" s="154"/>
      <c r="C8" s="154"/>
      <c r="D8" s="154"/>
      <c r="E8" s="154"/>
      <c r="F8" s="154"/>
      <c r="G8" s="154"/>
      <c r="H8" s="154"/>
      <c r="I8" s="154"/>
      <c r="J8" s="154"/>
      <c r="K8" s="154"/>
      <c r="L8" s="154"/>
      <c r="M8" s="154"/>
      <c r="N8" s="154"/>
      <c r="O8" s="154"/>
      <c r="P8" s="154"/>
      <c r="Q8" s="153"/>
      <c r="R8" s="153"/>
      <c r="S8" s="153"/>
      <c r="T8" s="153"/>
      <c r="U8" s="153"/>
      <c r="V8" s="153"/>
    </row>
    <row r="9" spans="1:22" ht="16.5" customHeight="1">
      <c r="A9" s="154"/>
      <c r="B9" s="154"/>
      <c r="C9" s="154"/>
      <c r="D9" s="154"/>
      <c r="E9" s="154"/>
      <c r="F9" s="154"/>
      <c r="G9" s="154"/>
      <c r="H9" s="154"/>
      <c r="I9" s="154"/>
      <c r="J9" s="154"/>
      <c r="K9" s="154"/>
      <c r="L9" s="154"/>
      <c r="M9" s="154"/>
      <c r="N9" s="154"/>
      <c r="O9" s="154"/>
      <c r="P9" s="154"/>
      <c r="Q9" s="153"/>
      <c r="R9" s="153"/>
      <c r="S9" s="153"/>
      <c r="T9" s="153"/>
      <c r="U9" s="153"/>
      <c r="V9" s="153"/>
    </row>
    <row r="10" spans="1:22" ht="16.5" customHeight="1">
      <c r="A10" s="404" t="s">
        <v>267</v>
      </c>
      <c r="B10" s="358"/>
      <c r="C10" s="358"/>
      <c r="D10" s="358"/>
      <c r="E10" s="358"/>
      <c r="F10" s="358"/>
      <c r="G10" s="358"/>
      <c r="H10" s="358"/>
      <c r="I10" s="358"/>
      <c r="J10" s="358"/>
      <c r="K10" s="358"/>
      <c r="L10" s="358"/>
      <c r="M10" s="358"/>
      <c r="N10" s="358"/>
      <c r="O10" s="358"/>
      <c r="P10" s="358"/>
      <c r="Q10" s="155" t="s">
        <v>428</v>
      </c>
      <c r="R10" s="153"/>
      <c r="S10" s="153"/>
      <c r="T10" s="153"/>
      <c r="U10" s="153"/>
      <c r="V10" s="153"/>
    </row>
    <row r="11" spans="1:22" ht="16.5" customHeight="1">
      <c r="A11" s="396" t="s">
        <v>268</v>
      </c>
      <c r="B11" s="396" t="s">
        <v>269</v>
      </c>
      <c r="C11" s="403" t="s">
        <v>270</v>
      </c>
      <c r="D11" s="375"/>
      <c r="E11" s="373"/>
      <c r="F11" s="403" t="s">
        <v>271</v>
      </c>
      <c r="G11" s="375"/>
      <c r="H11" s="373"/>
      <c r="I11" s="403" t="s">
        <v>8</v>
      </c>
      <c r="J11" s="375"/>
      <c r="K11" s="375"/>
      <c r="L11" s="375"/>
      <c r="M11" s="375"/>
      <c r="N11" s="375"/>
      <c r="O11" s="375"/>
      <c r="P11" s="375"/>
      <c r="Q11" s="373"/>
      <c r="R11" s="401" t="s">
        <v>272</v>
      </c>
      <c r="S11" s="375"/>
      <c r="T11" s="373"/>
      <c r="U11" s="153"/>
      <c r="V11" s="153"/>
    </row>
    <row r="12" spans="1:22" ht="16.5" customHeight="1">
      <c r="A12" s="390"/>
      <c r="B12" s="390"/>
      <c r="C12" s="396" t="s">
        <v>260</v>
      </c>
      <c r="D12" s="396" t="s">
        <v>273</v>
      </c>
      <c r="E12" s="396" t="s">
        <v>274</v>
      </c>
      <c r="F12" s="396" t="s">
        <v>275</v>
      </c>
      <c r="G12" s="401" t="s">
        <v>276</v>
      </c>
      <c r="H12" s="373"/>
      <c r="I12" s="396" t="s">
        <v>260</v>
      </c>
      <c r="J12" s="396" t="s">
        <v>273</v>
      </c>
      <c r="K12" s="405" t="s">
        <v>274</v>
      </c>
      <c r="L12" s="396" t="s">
        <v>277</v>
      </c>
      <c r="M12" s="396" t="s">
        <v>245</v>
      </c>
      <c r="N12" s="401" t="s">
        <v>278</v>
      </c>
      <c r="O12" s="375"/>
      <c r="P12" s="373"/>
      <c r="Q12" s="396" t="s">
        <v>279</v>
      </c>
      <c r="R12" s="396" t="s">
        <v>260</v>
      </c>
      <c r="S12" s="396" t="s">
        <v>190</v>
      </c>
      <c r="T12" s="402"/>
      <c r="U12" s="153"/>
      <c r="V12" s="153"/>
    </row>
    <row r="13" spans="1:22" ht="77.25" customHeight="1">
      <c r="A13" s="371"/>
      <c r="B13" s="371"/>
      <c r="C13" s="371"/>
      <c r="D13" s="371"/>
      <c r="E13" s="371"/>
      <c r="F13" s="371"/>
      <c r="G13" s="156" t="s">
        <v>280</v>
      </c>
      <c r="H13" s="156" t="s">
        <v>26</v>
      </c>
      <c r="I13" s="371"/>
      <c r="J13" s="371"/>
      <c r="K13" s="371"/>
      <c r="L13" s="371"/>
      <c r="M13" s="371"/>
      <c r="N13" s="156" t="s">
        <v>260</v>
      </c>
      <c r="O13" s="156" t="s">
        <v>280</v>
      </c>
      <c r="P13" s="156" t="s">
        <v>26</v>
      </c>
      <c r="Q13" s="371"/>
      <c r="R13" s="371"/>
      <c r="S13" s="371"/>
      <c r="T13" s="371"/>
      <c r="U13" s="153"/>
      <c r="V13" s="153"/>
    </row>
    <row r="14" spans="1:22" ht="15.75" customHeight="1">
      <c r="A14" s="294" t="s">
        <v>10</v>
      </c>
      <c r="B14" s="294" t="s">
        <v>46</v>
      </c>
      <c r="C14" s="294">
        <v>1</v>
      </c>
      <c r="D14" s="294">
        <v>2</v>
      </c>
      <c r="E14" s="294">
        <v>3</v>
      </c>
      <c r="F14" s="294"/>
      <c r="G14" s="294"/>
      <c r="H14" s="294"/>
      <c r="I14" s="294">
        <v>4</v>
      </c>
      <c r="J14" s="294">
        <v>5</v>
      </c>
      <c r="K14" s="295">
        <v>6</v>
      </c>
      <c r="L14" s="294">
        <v>7</v>
      </c>
      <c r="M14" s="294">
        <v>8</v>
      </c>
      <c r="N14" s="294">
        <v>9</v>
      </c>
      <c r="O14" s="294">
        <v>10</v>
      </c>
      <c r="P14" s="294">
        <v>11</v>
      </c>
      <c r="Q14" s="296">
        <v>12</v>
      </c>
      <c r="R14" s="157" t="s">
        <v>281</v>
      </c>
      <c r="S14" s="157" t="s">
        <v>282</v>
      </c>
      <c r="T14" s="157">
        <v>15</v>
      </c>
      <c r="U14" s="158">
        <f>149139286000-C15</f>
        <v>-11625630000</v>
      </c>
      <c r="V14" s="158">
        <f>+U14+60000000</f>
        <v>-11565630000</v>
      </c>
    </row>
    <row r="15" spans="1:22" ht="15.75" customHeight="1">
      <c r="A15" s="156"/>
      <c r="B15" s="156" t="s">
        <v>283</v>
      </c>
      <c r="C15" s="297">
        <f aca="true" t="shared" si="0" ref="C15:Q15">+C16+C56+C57+C58+C60+C59</f>
        <v>160764916000</v>
      </c>
      <c r="D15" s="297">
        <f t="shared" si="0"/>
        <v>41517000000</v>
      </c>
      <c r="E15" s="297">
        <f t="shared" si="0"/>
        <v>83386916000</v>
      </c>
      <c r="F15" s="297">
        <f t="shared" si="0"/>
        <v>35861000000</v>
      </c>
      <c r="G15" s="297">
        <f t="shared" si="0"/>
        <v>34104000000</v>
      </c>
      <c r="H15" s="297">
        <f t="shared" si="0"/>
        <v>1757000000</v>
      </c>
      <c r="I15" s="297">
        <f t="shared" si="0"/>
        <v>281021498521</v>
      </c>
      <c r="J15" s="297">
        <f t="shared" si="0"/>
        <v>69671769454</v>
      </c>
      <c r="K15" s="297">
        <f t="shared" si="0"/>
        <v>74467853018</v>
      </c>
      <c r="L15" s="297">
        <f t="shared" si="0"/>
        <v>0</v>
      </c>
      <c r="M15" s="297">
        <f t="shared" si="0"/>
        <v>0</v>
      </c>
      <c r="N15" s="297">
        <f t="shared" si="0"/>
        <v>34876120650</v>
      </c>
      <c r="O15" s="297">
        <f t="shared" si="0"/>
        <v>33584603679</v>
      </c>
      <c r="P15" s="297">
        <f t="shared" si="0"/>
        <v>1291516971</v>
      </c>
      <c r="Q15" s="297">
        <f t="shared" si="0"/>
        <v>80871843482</v>
      </c>
      <c r="R15" s="159"/>
      <c r="S15" s="159"/>
      <c r="T15" s="159"/>
      <c r="U15" s="160">
        <f>+P15+K15</f>
        <v>75759369989</v>
      </c>
      <c r="V15" s="160">
        <f>34876120650-N15</f>
        <v>0</v>
      </c>
    </row>
    <row r="16" spans="1:22" ht="15.75" customHeight="1">
      <c r="A16" s="298" t="s">
        <v>36</v>
      </c>
      <c r="B16" s="299" t="s">
        <v>284</v>
      </c>
      <c r="C16" s="221">
        <f aca="true" t="shared" si="1" ref="C16:T16">SUM(C17:C55)</f>
        <v>147037286000</v>
      </c>
      <c r="D16" s="221">
        <f t="shared" si="1"/>
        <v>41517000000</v>
      </c>
      <c r="E16" s="221">
        <f t="shared" si="1"/>
        <v>69659286000</v>
      </c>
      <c r="F16" s="221">
        <f t="shared" si="1"/>
        <v>35861000000</v>
      </c>
      <c r="G16" s="221">
        <f t="shared" si="1"/>
        <v>34104000000</v>
      </c>
      <c r="H16" s="221">
        <f t="shared" si="1"/>
        <v>1757000000</v>
      </c>
      <c r="I16" s="221">
        <f t="shared" si="1"/>
        <v>179015743122</v>
      </c>
      <c r="J16" s="221">
        <f t="shared" si="1"/>
        <v>69671769454</v>
      </c>
      <c r="K16" s="221">
        <f t="shared" si="1"/>
        <v>74467853018</v>
      </c>
      <c r="L16" s="221">
        <f t="shared" si="1"/>
        <v>0</v>
      </c>
      <c r="M16" s="221">
        <f t="shared" si="1"/>
        <v>0</v>
      </c>
      <c r="N16" s="221">
        <f t="shared" si="1"/>
        <v>34876120650</v>
      </c>
      <c r="O16" s="221">
        <f t="shared" si="1"/>
        <v>33584603679</v>
      </c>
      <c r="P16" s="221">
        <f t="shared" si="1"/>
        <v>1291516971</v>
      </c>
      <c r="Q16" s="221">
        <f t="shared" si="1"/>
        <v>0</v>
      </c>
      <c r="R16" s="161">
        <f t="shared" si="1"/>
        <v>0</v>
      </c>
      <c r="S16" s="161">
        <f t="shared" si="1"/>
        <v>0</v>
      </c>
      <c r="T16" s="161">
        <f t="shared" si="1"/>
        <v>0</v>
      </c>
      <c r="U16" s="160">
        <f>+C16-41517000000-69930286000-35801000000</f>
        <v>-211000000</v>
      </c>
      <c r="V16" s="162"/>
    </row>
    <row r="17" spans="1:22" ht="31.5" customHeight="1">
      <c r="A17" s="300">
        <v>1</v>
      </c>
      <c r="B17" s="301" t="s">
        <v>285</v>
      </c>
      <c r="C17" s="226">
        <f aca="true" t="shared" si="2" ref="C17:C59">SUM(D17:F17)</f>
        <v>3873463000</v>
      </c>
      <c r="D17" s="226"/>
      <c r="E17" s="302">
        <v>3873463000</v>
      </c>
      <c r="F17" s="226">
        <f aca="true" t="shared" si="3" ref="F17:F60">SUM(G17:H17)</f>
        <v>0</v>
      </c>
      <c r="G17" s="226"/>
      <c r="H17" s="226"/>
      <c r="I17" s="303">
        <f aca="true" t="shared" si="4" ref="I17:I57">SUM(J17:N17)</f>
        <v>3775173459</v>
      </c>
      <c r="J17" s="226"/>
      <c r="K17" s="303">
        <v>3775173459</v>
      </c>
      <c r="L17" s="226"/>
      <c r="M17" s="226"/>
      <c r="N17" s="226">
        <f aca="true" t="shared" si="5" ref="N17:N41">SUM(O17:P17)</f>
        <v>0</v>
      </c>
      <c r="O17" s="226"/>
      <c r="P17" s="226"/>
      <c r="Q17" s="304"/>
      <c r="R17" s="165"/>
      <c r="S17" s="165"/>
      <c r="T17" s="163"/>
      <c r="U17" s="160">
        <f>+J15+O15</f>
        <v>103256373133</v>
      </c>
      <c r="V17" s="162"/>
    </row>
    <row r="18" spans="1:22" ht="31.5" customHeight="1">
      <c r="A18" s="300">
        <v>2</v>
      </c>
      <c r="B18" s="301" t="s">
        <v>286</v>
      </c>
      <c r="C18" s="226">
        <f t="shared" si="2"/>
        <v>0</v>
      </c>
      <c r="D18" s="226"/>
      <c r="E18" s="226"/>
      <c r="F18" s="226">
        <f t="shared" si="3"/>
        <v>0</v>
      </c>
      <c r="G18" s="226"/>
      <c r="H18" s="226"/>
      <c r="I18" s="226">
        <f t="shared" si="4"/>
        <v>7800000</v>
      </c>
      <c r="J18" s="226"/>
      <c r="K18" s="226">
        <v>7800000</v>
      </c>
      <c r="L18" s="226"/>
      <c r="M18" s="226"/>
      <c r="N18" s="226">
        <f t="shared" si="5"/>
        <v>0</v>
      </c>
      <c r="O18" s="226"/>
      <c r="P18" s="226"/>
      <c r="Q18" s="304"/>
      <c r="R18" s="165"/>
      <c r="S18" s="165"/>
      <c r="T18" s="163"/>
      <c r="U18" s="160">
        <f>+'48_'!D23-'54 (2)'!U17</f>
        <v>2505922215</v>
      </c>
      <c r="V18" s="162"/>
    </row>
    <row r="19" spans="1:22" ht="15.75" customHeight="1">
      <c r="A19" s="300">
        <v>3</v>
      </c>
      <c r="B19" s="301" t="s">
        <v>287</v>
      </c>
      <c r="C19" s="226">
        <f t="shared" si="2"/>
        <v>3391512000</v>
      </c>
      <c r="D19" s="226">
        <v>1656000000</v>
      </c>
      <c r="E19" s="226">
        <v>1735512000</v>
      </c>
      <c r="F19" s="226">
        <f t="shared" si="3"/>
        <v>0</v>
      </c>
      <c r="G19" s="226"/>
      <c r="H19" s="226"/>
      <c r="I19" s="303">
        <f t="shared" si="4"/>
        <v>4546503761</v>
      </c>
      <c r="J19" s="226"/>
      <c r="K19" s="226">
        <v>4546503761</v>
      </c>
      <c r="L19" s="226"/>
      <c r="M19" s="226"/>
      <c r="N19" s="226">
        <f t="shared" si="5"/>
        <v>0</v>
      </c>
      <c r="O19" s="226"/>
      <c r="P19" s="226"/>
      <c r="Q19" s="304"/>
      <c r="R19" s="165"/>
      <c r="S19" s="165"/>
      <c r="T19" s="163"/>
      <c r="U19" s="160" t="e">
        <f>+E21+C35+C36+C37+#REF!+#REF!+C38+C39+C40+C43+C44+C45</f>
        <v>#REF!</v>
      </c>
      <c r="V19" s="162"/>
    </row>
    <row r="20" spans="1:22" ht="15.75" customHeight="1">
      <c r="A20" s="300">
        <v>5</v>
      </c>
      <c r="B20" s="301" t="s">
        <v>288</v>
      </c>
      <c r="C20" s="226">
        <f t="shared" si="2"/>
        <v>963465000</v>
      </c>
      <c r="D20" s="226"/>
      <c r="E20" s="226">
        <v>963465000</v>
      </c>
      <c r="F20" s="226">
        <f t="shared" si="3"/>
        <v>0</v>
      </c>
      <c r="G20" s="226"/>
      <c r="H20" s="226"/>
      <c r="I20" s="303">
        <f t="shared" si="4"/>
        <v>703314629</v>
      </c>
      <c r="J20" s="226"/>
      <c r="K20" s="226">
        <v>703314629</v>
      </c>
      <c r="L20" s="226"/>
      <c r="M20" s="226"/>
      <c r="N20" s="226">
        <f t="shared" si="5"/>
        <v>0</v>
      </c>
      <c r="O20" s="226"/>
      <c r="P20" s="226"/>
      <c r="Q20" s="304"/>
      <c r="R20" s="165"/>
      <c r="S20" s="165"/>
      <c r="T20" s="163"/>
      <c r="U20" s="160" t="e">
        <f>+U19-#REF!</f>
        <v>#REF!</v>
      </c>
      <c r="V20" s="162"/>
    </row>
    <row r="21" spans="1:22" ht="15.75" customHeight="1">
      <c r="A21" s="300">
        <v>6</v>
      </c>
      <c r="B21" s="301" t="s">
        <v>289</v>
      </c>
      <c r="C21" s="226">
        <f t="shared" si="2"/>
        <v>9720100000</v>
      </c>
      <c r="D21" s="226"/>
      <c r="E21" s="226">
        <f>8778477000+941623000</f>
        <v>9720100000</v>
      </c>
      <c r="F21" s="226">
        <f t="shared" si="3"/>
        <v>0</v>
      </c>
      <c r="G21" s="226"/>
      <c r="H21" s="226"/>
      <c r="I21" s="303">
        <f t="shared" si="4"/>
        <v>6753817645</v>
      </c>
      <c r="J21" s="226"/>
      <c r="K21" s="226">
        <v>6753817645</v>
      </c>
      <c r="L21" s="226"/>
      <c r="M21" s="226"/>
      <c r="N21" s="226">
        <f t="shared" si="5"/>
        <v>0</v>
      </c>
      <c r="O21" s="226"/>
      <c r="P21" s="226"/>
      <c r="Q21" s="304"/>
      <c r="R21" s="165"/>
      <c r="S21" s="165"/>
      <c r="T21" s="163"/>
      <c r="U21" s="162">
        <f>2296904-2292900</f>
        <v>4004</v>
      </c>
      <c r="V21" s="162"/>
    </row>
    <row r="22" spans="1:22" ht="15.75" customHeight="1">
      <c r="A22" s="300">
        <v>7</v>
      </c>
      <c r="B22" s="301" t="s">
        <v>290</v>
      </c>
      <c r="C22" s="226">
        <f t="shared" si="2"/>
        <v>2067476000</v>
      </c>
      <c r="D22" s="226"/>
      <c r="E22" s="226">
        <v>851476000</v>
      </c>
      <c r="F22" s="226">
        <f t="shared" si="3"/>
        <v>1216000000</v>
      </c>
      <c r="G22" s="226"/>
      <c r="H22" s="226">
        <v>1216000000</v>
      </c>
      <c r="I22" s="303">
        <f t="shared" si="4"/>
        <v>1960647600</v>
      </c>
      <c r="J22" s="226"/>
      <c r="K22" s="226">
        <f>1960647600-P22</f>
        <v>813070629</v>
      </c>
      <c r="L22" s="226"/>
      <c r="M22" s="226"/>
      <c r="N22" s="226">
        <f t="shared" si="5"/>
        <v>1147576971</v>
      </c>
      <c r="O22" s="226"/>
      <c r="P22" s="226">
        <v>1147576971</v>
      </c>
      <c r="Q22" s="304"/>
      <c r="R22" s="165"/>
      <c r="S22" s="165"/>
      <c r="T22" s="163"/>
      <c r="U22" s="162">
        <f>33777+50665+24395+15012+41283</f>
        <v>165132</v>
      </c>
      <c r="V22" s="162"/>
    </row>
    <row r="23" spans="1:22" ht="15.75" customHeight="1">
      <c r="A23" s="300">
        <v>8</v>
      </c>
      <c r="B23" s="301" t="s">
        <v>291</v>
      </c>
      <c r="C23" s="226">
        <f t="shared" si="2"/>
        <v>1027728000</v>
      </c>
      <c r="D23" s="226"/>
      <c r="E23" s="226">
        <f>32000000+48000000+947728000</f>
        <v>1027728000</v>
      </c>
      <c r="F23" s="226">
        <f t="shared" si="3"/>
        <v>0</v>
      </c>
      <c r="G23" s="226"/>
      <c r="H23" s="226"/>
      <c r="I23" s="226">
        <f t="shared" si="4"/>
        <v>1754235956</v>
      </c>
      <c r="J23" s="226"/>
      <c r="K23" s="226">
        <v>1754235956</v>
      </c>
      <c r="L23" s="226"/>
      <c r="M23" s="226"/>
      <c r="N23" s="226">
        <f t="shared" si="5"/>
        <v>0</v>
      </c>
      <c r="O23" s="226"/>
      <c r="P23" s="226"/>
      <c r="Q23" s="304"/>
      <c r="R23" s="165"/>
      <c r="S23" s="165"/>
      <c r="T23" s="163"/>
      <c r="U23" s="162">
        <f>1937218+1780192+2051094</f>
        <v>5768504</v>
      </c>
      <c r="V23" s="162"/>
    </row>
    <row r="24" spans="1:22" ht="15.75" customHeight="1">
      <c r="A24" s="300">
        <v>9</v>
      </c>
      <c r="B24" s="301" t="s">
        <v>292</v>
      </c>
      <c r="C24" s="226">
        <f t="shared" si="2"/>
        <v>405256000</v>
      </c>
      <c r="D24" s="226"/>
      <c r="E24" s="226">
        <v>405256000</v>
      </c>
      <c r="F24" s="226">
        <f t="shared" si="3"/>
        <v>0</v>
      </c>
      <c r="G24" s="226"/>
      <c r="H24" s="226"/>
      <c r="I24" s="226">
        <f t="shared" si="4"/>
        <v>288104473</v>
      </c>
      <c r="J24" s="226"/>
      <c r="K24" s="226">
        <v>288104473</v>
      </c>
      <c r="L24" s="226"/>
      <c r="M24" s="226"/>
      <c r="N24" s="226">
        <f t="shared" si="5"/>
        <v>0</v>
      </c>
      <c r="O24" s="226"/>
      <c r="P24" s="226"/>
      <c r="Q24" s="304"/>
      <c r="R24" s="165"/>
      <c r="S24" s="165"/>
      <c r="T24" s="163"/>
      <c r="U24" s="162">
        <f>-3974758+2934716+3951841</f>
        <v>2911799</v>
      </c>
      <c r="V24" s="162"/>
    </row>
    <row r="25" spans="1:22" ht="15.75" customHeight="1">
      <c r="A25" s="300">
        <v>10</v>
      </c>
      <c r="B25" s="301" t="s">
        <v>293</v>
      </c>
      <c r="C25" s="226">
        <f t="shared" si="2"/>
        <v>447989000</v>
      </c>
      <c r="D25" s="226"/>
      <c r="E25" s="226">
        <v>447989000</v>
      </c>
      <c r="F25" s="226">
        <f t="shared" si="3"/>
        <v>0</v>
      </c>
      <c r="G25" s="226"/>
      <c r="H25" s="226"/>
      <c r="I25" s="226">
        <f t="shared" si="4"/>
        <v>431036011</v>
      </c>
      <c r="J25" s="226"/>
      <c r="K25" s="226">
        <v>431036011</v>
      </c>
      <c r="L25" s="226"/>
      <c r="M25" s="226"/>
      <c r="N25" s="226">
        <f t="shared" si="5"/>
        <v>0</v>
      </c>
      <c r="O25" s="226"/>
      <c r="P25" s="226"/>
      <c r="Q25" s="304"/>
      <c r="R25" s="165"/>
      <c r="S25" s="165"/>
      <c r="T25" s="163"/>
      <c r="U25" s="162">
        <f>3974758+2934716+3951841</f>
        <v>10861315</v>
      </c>
      <c r="V25" s="162"/>
    </row>
    <row r="26" spans="1:22" ht="15.75" customHeight="1">
      <c r="A26" s="300">
        <v>11</v>
      </c>
      <c r="B26" s="301" t="s">
        <v>294</v>
      </c>
      <c r="C26" s="226">
        <f t="shared" si="2"/>
        <v>542910000</v>
      </c>
      <c r="D26" s="226"/>
      <c r="E26" s="226">
        <v>542910000</v>
      </c>
      <c r="F26" s="226">
        <f t="shared" si="3"/>
        <v>0</v>
      </c>
      <c r="G26" s="226"/>
      <c r="H26" s="226"/>
      <c r="I26" s="226">
        <f t="shared" si="4"/>
        <v>482093711</v>
      </c>
      <c r="J26" s="226"/>
      <c r="K26" s="226">
        <v>482093711</v>
      </c>
      <c r="L26" s="226"/>
      <c r="M26" s="226"/>
      <c r="N26" s="226">
        <f t="shared" si="5"/>
        <v>0</v>
      </c>
      <c r="O26" s="226"/>
      <c r="P26" s="226"/>
      <c r="Q26" s="304"/>
      <c r="R26" s="165"/>
      <c r="S26" s="165"/>
      <c r="T26" s="163"/>
      <c r="U26" s="160">
        <f>1937218+1780192+2051094+3974758+2934716+3951841+2854512+2672593+5359010+145950+963097+433853+252980+287945+45175+107000+107000+107000+108000+46686+19148+21296+75816+42120+25000+25000+25000+520000+36350+36170+45900+61580+28350+12150+40500+33777+50665+24395+15012+41283+8250+42000+24000+31500+3000+13500+30453+16853+18592+13900+5345+3475+128200+138600+116000+31500+131000+180200+70500+42000+118000+76000+34750+32050+29000+12730+8050+22420+17000</f>
        <v>32699000</v>
      </c>
      <c r="V26" s="162"/>
    </row>
    <row r="27" spans="1:22" ht="15.75" customHeight="1">
      <c r="A27" s="300">
        <v>12</v>
      </c>
      <c r="B27" s="301" t="s">
        <v>295</v>
      </c>
      <c r="C27" s="226">
        <f t="shared" si="2"/>
        <v>40000000</v>
      </c>
      <c r="D27" s="226"/>
      <c r="E27" s="226">
        <v>40000000</v>
      </c>
      <c r="F27" s="226">
        <f t="shared" si="3"/>
        <v>0</v>
      </c>
      <c r="G27" s="226"/>
      <c r="H27" s="226"/>
      <c r="I27" s="226">
        <f t="shared" si="4"/>
        <v>87723340</v>
      </c>
      <c r="J27" s="226"/>
      <c r="K27" s="226">
        <v>87723340</v>
      </c>
      <c r="L27" s="226"/>
      <c r="M27" s="226"/>
      <c r="N27" s="226">
        <f t="shared" si="5"/>
        <v>0</v>
      </c>
      <c r="O27" s="226"/>
      <c r="P27" s="226"/>
      <c r="Q27" s="304"/>
      <c r="R27" s="165"/>
      <c r="S27" s="165"/>
      <c r="T27" s="163"/>
      <c r="U27" s="162">
        <v>1161898593</v>
      </c>
      <c r="V27" s="162"/>
    </row>
    <row r="28" spans="1:22" ht="31.5" customHeight="1">
      <c r="A28" s="300">
        <v>13</v>
      </c>
      <c r="B28" s="301" t="s">
        <v>296</v>
      </c>
      <c r="C28" s="226">
        <f t="shared" si="2"/>
        <v>1720351000</v>
      </c>
      <c r="D28" s="226"/>
      <c r="E28" s="226">
        <v>1720351000</v>
      </c>
      <c r="F28" s="226">
        <f t="shared" si="3"/>
        <v>0</v>
      </c>
      <c r="G28" s="226"/>
      <c r="H28" s="226"/>
      <c r="I28" s="226">
        <f t="shared" si="4"/>
        <v>2012061423</v>
      </c>
      <c r="J28" s="226"/>
      <c r="K28" s="226">
        <v>2012061423</v>
      </c>
      <c r="L28" s="226"/>
      <c r="M28" s="226"/>
      <c r="N28" s="226">
        <f t="shared" si="5"/>
        <v>0</v>
      </c>
      <c r="O28" s="226"/>
      <c r="P28" s="226"/>
      <c r="Q28" s="304"/>
      <c r="R28" s="165"/>
      <c r="S28" s="165"/>
      <c r="T28" s="163"/>
      <c r="U28" s="160">
        <f>+U27-K23</f>
        <v>-592337363</v>
      </c>
      <c r="V28" s="162"/>
    </row>
    <row r="29" spans="1:22" ht="15.75" customHeight="1">
      <c r="A29" s="300">
        <v>14</v>
      </c>
      <c r="B29" s="301" t="s">
        <v>297</v>
      </c>
      <c r="C29" s="226">
        <f t="shared" si="2"/>
        <v>200000000</v>
      </c>
      <c r="D29" s="226"/>
      <c r="E29" s="226">
        <v>200000000</v>
      </c>
      <c r="F29" s="226">
        <f t="shared" si="3"/>
        <v>0</v>
      </c>
      <c r="G29" s="226"/>
      <c r="H29" s="226"/>
      <c r="I29" s="226">
        <f t="shared" si="4"/>
        <v>165000000</v>
      </c>
      <c r="J29" s="226"/>
      <c r="K29" s="226">
        <v>165000000</v>
      </c>
      <c r="L29" s="226"/>
      <c r="M29" s="226"/>
      <c r="N29" s="226">
        <f t="shared" si="5"/>
        <v>0</v>
      </c>
      <c r="O29" s="226"/>
      <c r="P29" s="226"/>
      <c r="Q29" s="304"/>
      <c r="R29" s="165"/>
      <c r="S29" s="165"/>
      <c r="T29" s="163"/>
      <c r="U29" s="162">
        <f>90000000-80000000-7194780</f>
        <v>2805220</v>
      </c>
      <c r="V29" s="162"/>
    </row>
    <row r="30" spans="1:22" ht="15.75" customHeight="1">
      <c r="A30" s="300">
        <v>15</v>
      </c>
      <c r="B30" s="301" t="s">
        <v>298</v>
      </c>
      <c r="C30" s="226">
        <f t="shared" si="2"/>
        <v>1743172000</v>
      </c>
      <c r="D30" s="226"/>
      <c r="E30" s="226">
        <v>1743172000</v>
      </c>
      <c r="F30" s="226">
        <f t="shared" si="3"/>
        <v>0</v>
      </c>
      <c r="G30" s="226"/>
      <c r="H30" s="226"/>
      <c r="I30" s="226">
        <f t="shared" si="4"/>
        <v>1221095688</v>
      </c>
      <c r="J30" s="226"/>
      <c r="K30" s="226">
        <v>1221095688</v>
      </c>
      <c r="L30" s="226"/>
      <c r="M30" s="226"/>
      <c r="N30" s="226">
        <f t="shared" si="5"/>
        <v>0</v>
      </c>
      <c r="O30" s="226"/>
      <c r="P30" s="226"/>
      <c r="Q30" s="304"/>
      <c r="R30" s="165"/>
      <c r="S30" s="165"/>
      <c r="T30" s="163"/>
      <c r="U30" s="162"/>
      <c r="V30" s="162"/>
    </row>
    <row r="31" spans="1:22" ht="15.75" customHeight="1">
      <c r="A31" s="300">
        <v>16</v>
      </c>
      <c r="B31" s="301" t="s">
        <v>299</v>
      </c>
      <c r="C31" s="226">
        <f t="shared" si="2"/>
        <v>42860000000</v>
      </c>
      <c r="D31" s="226">
        <v>39861000000</v>
      </c>
      <c r="E31" s="226"/>
      <c r="F31" s="226">
        <f t="shared" si="3"/>
        <v>2999000000</v>
      </c>
      <c r="G31" s="226">
        <v>2999000000</v>
      </c>
      <c r="H31" s="226"/>
      <c r="I31" s="226">
        <f t="shared" si="4"/>
        <v>73162602489</v>
      </c>
      <c r="J31" s="155">
        <v>69671769454</v>
      </c>
      <c r="K31" s="226">
        <v>813783035</v>
      </c>
      <c r="L31" s="226"/>
      <c r="M31" s="226"/>
      <c r="N31" s="226">
        <f t="shared" si="5"/>
        <v>2677050000</v>
      </c>
      <c r="O31" s="226">
        <v>2677050000</v>
      </c>
      <c r="P31" s="226"/>
      <c r="Q31" s="304"/>
      <c r="R31" s="165"/>
      <c r="S31" s="165"/>
      <c r="T31" s="163"/>
      <c r="U31" s="162">
        <f>509228-138228-271000</f>
        <v>100000</v>
      </c>
      <c r="V31" s="162"/>
    </row>
    <row r="32" spans="1:22" ht="15.75" customHeight="1">
      <c r="A32" s="300">
        <v>17</v>
      </c>
      <c r="B32" s="301" t="s">
        <v>300</v>
      </c>
      <c r="C32" s="226">
        <f t="shared" si="2"/>
        <v>1357000000</v>
      </c>
      <c r="D32" s="226"/>
      <c r="E32" s="226">
        <v>1357000000</v>
      </c>
      <c r="F32" s="226">
        <f t="shared" si="3"/>
        <v>0</v>
      </c>
      <c r="G32" s="226"/>
      <c r="H32" s="226"/>
      <c r="I32" s="226">
        <f t="shared" si="4"/>
        <v>1406150000</v>
      </c>
      <c r="J32" s="226"/>
      <c r="K32" s="303">
        <v>1406150000</v>
      </c>
      <c r="L32" s="226"/>
      <c r="M32" s="226"/>
      <c r="N32" s="226">
        <f t="shared" si="5"/>
        <v>0</v>
      </c>
      <c r="O32" s="226"/>
      <c r="P32" s="226"/>
      <c r="Q32" s="304"/>
      <c r="R32" s="165"/>
      <c r="S32" s="165"/>
      <c r="T32" s="163"/>
      <c r="U32" s="160">
        <v>103256373133</v>
      </c>
      <c r="V32" s="162"/>
    </row>
    <row r="33" spans="1:22" ht="15.75" customHeight="1">
      <c r="A33" s="300">
        <v>18</v>
      </c>
      <c r="B33" s="301" t="s">
        <v>301</v>
      </c>
      <c r="C33" s="226">
        <f t="shared" si="2"/>
        <v>680000000</v>
      </c>
      <c r="D33" s="226"/>
      <c r="E33" s="226">
        <v>680000000</v>
      </c>
      <c r="F33" s="226">
        <f t="shared" si="3"/>
        <v>0</v>
      </c>
      <c r="G33" s="226"/>
      <c r="H33" s="226"/>
      <c r="I33" s="226">
        <f t="shared" si="4"/>
        <v>626400000</v>
      </c>
      <c r="J33" s="226"/>
      <c r="K33" s="226">
        <v>626400000</v>
      </c>
      <c r="L33" s="226"/>
      <c r="M33" s="226"/>
      <c r="N33" s="226">
        <f t="shared" si="5"/>
        <v>0</v>
      </c>
      <c r="O33" s="226"/>
      <c r="P33" s="226"/>
      <c r="Q33" s="304"/>
      <c r="R33" s="165"/>
      <c r="S33" s="165"/>
      <c r="T33" s="163"/>
      <c r="U33" s="160">
        <f>+U32-O31-O47-O48-O49</f>
        <v>69671769454</v>
      </c>
      <c r="V33" s="162"/>
    </row>
    <row r="34" spans="1:22" ht="31.5" customHeight="1">
      <c r="A34" s="300">
        <v>19</v>
      </c>
      <c r="B34" s="301" t="s">
        <v>302</v>
      </c>
      <c r="C34" s="226">
        <f t="shared" si="2"/>
        <v>9950567780</v>
      </c>
      <c r="D34" s="226"/>
      <c r="E34" s="226">
        <f>138228000+9805145000+7194780</f>
        <v>9950567780</v>
      </c>
      <c r="F34" s="226">
        <f t="shared" si="3"/>
        <v>0</v>
      </c>
      <c r="G34" s="226"/>
      <c r="H34" s="226"/>
      <c r="I34" s="226">
        <f t="shared" si="4"/>
        <v>10803559606</v>
      </c>
      <c r="J34" s="226"/>
      <c r="K34" s="226">
        <f>10810279606-6720000</f>
        <v>10803559606</v>
      </c>
      <c r="L34" s="226"/>
      <c r="M34" s="226"/>
      <c r="N34" s="226">
        <f t="shared" si="5"/>
        <v>0</v>
      </c>
      <c r="O34" s="226"/>
      <c r="P34" s="226"/>
      <c r="Q34" s="304"/>
      <c r="R34" s="165"/>
      <c r="S34" s="165"/>
      <c r="T34" s="163"/>
      <c r="U34" s="162">
        <v>69671769454</v>
      </c>
      <c r="V34" s="162"/>
    </row>
    <row r="35" spans="1:22" ht="15.75" customHeight="1">
      <c r="A35" s="300">
        <v>20</v>
      </c>
      <c r="B35" s="301" t="s">
        <v>303</v>
      </c>
      <c r="C35" s="226">
        <f t="shared" si="2"/>
        <v>2945986000</v>
      </c>
      <c r="D35" s="226"/>
      <c r="E35" s="226">
        <v>2945986000</v>
      </c>
      <c r="F35" s="226">
        <f t="shared" si="3"/>
        <v>0</v>
      </c>
      <c r="G35" s="226"/>
      <c r="H35" s="226"/>
      <c r="I35" s="226">
        <f t="shared" si="4"/>
        <v>3047741156</v>
      </c>
      <c r="J35" s="226"/>
      <c r="K35" s="226">
        <v>3047741156</v>
      </c>
      <c r="L35" s="305"/>
      <c r="M35" s="226"/>
      <c r="N35" s="226">
        <f t="shared" si="5"/>
        <v>0</v>
      </c>
      <c r="O35" s="304"/>
      <c r="P35" s="304"/>
      <c r="Q35" s="304"/>
      <c r="R35" s="165"/>
      <c r="S35" s="165"/>
      <c r="T35" s="165"/>
      <c r="U35" s="162"/>
      <c r="V35" s="162"/>
    </row>
    <row r="36" spans="1:22" ht="15.75" customHeight="1">
      <c r="A36" s="300">
        <v>21</v>
      </c>
      <c r="B36" s="301" t="s">
        <v>304</v>
      </c>
      <c r="C36" s="226">
        <f t="shared" si="2"/>
        <v>2914590000</v>
      </c>
      <c r="D36" s="226"/>
      <c r="E36" s="226">
        <v>2914590000</v>
      </c>
      <c r="F36" s="226">
        <f t="shared" si="3"/>
        <v>0</v>
      </c>
      <c r="G36" s="226"/>
      <c r="H36" s="226"/>
      <c r="I36" s="226">
        <f t="shared" si="4"/>
        <v>2731726327</v>
      </c>
      <c r="J36" s="226"/>
      <c r="K36" s="226">
        <v>2731726327</v>
      </c>
      <c r="L36" s="305"/>
      <c r="M36" s="226"/>
      <c r="N36" s="226">
        <f t="shared" si="5"/>
        <v>0</v>
      </c>
      <c r="O36" s="304"/>
      <c r="P36" s="304"/>
      <c r="Q36" s="304"/>
      <c r="R36" s="165"/>
      <c r="S36" s="165"/>
      <c r="T36" s="165"/>
      <c r="U36" s="162"/>
      <c r="V36" s="162"/>
    </row>
    <row r="37" spans="1:22" ht="19.5" customHeight="1">
      <c r="A37" s="300">
        <v>22</v>
      </c>
      <c r="B37" s="301" t="s">
        <v>305</v>
      </c>
      <c r="C37" s="226">
        <f t="shared" si="2"/>
        <v>3385724000</v>
      </c>
      <c r="D37" s="226"/>
      <c r="E37" s="226">
        <v>3385724000</v>
      </c>
      <c r="F37" s="226">
        <f t="shared" si="3"/>
        <v>0</v>
      </c>
      <c r="G37" s="226"/>
      <c r="H37" s="226"/>
      <c r="I37" s="226">
        <f t="shared" si="4"/>
        <v>3306107983</v>
      </c>
      <c r="J37" s="226"/>
      <c r="K37" s="226">
        <v>3306107983</v>
      </c>
      <c r="L37" s="305"/>
      <c r="M37" s="226"/>
      <c r="N37" s="226">
        <f t="shared" si="5"/>
        <v>0</v>
      </c>
      <c r="O37" s="304"/>
      <c r="P37" s="304"/>
      <c r="Q37" s="304"/>
      <c r="R37" s="165"/>
      <c r="S37" s="165"/>
      <c r="T37" s="165"/>
      <c r="U37" s="162"/>
      <c r="V37" s="162"/>
    </row>
    <row r="38" spans="1:22" ht="15.75" customHeight="1">
      <c r="A38" s="300">
        <v>25</v>
      </c>
      <c r="B38" s="301" t="s">
        <v>306</v>
      </c>
      <c r="C38" s="226">
        <f t="shared" si="2"/>
        <v>4574813000</v>
      </c>
      <c r="D38" s="226"/>
      <c r="E38" s="226">
        <v>4574813000</v>
      </c>
      <c r="F38" s="226">
        <f t="shared" si="3"/>
        <v>0</v>
      </c>
      <c r="G38" s="226"/>
      <c r="H38" s="226"/>
      <c r="I38" s="226">
        <f t="shared" si="4"/>
        <v>5334979828</v>
      </c>
      <c r="J38" s="226"/>
      <c r="K38" s="226">
        <v>5334979828</v>
      </c>
      <c r="L38" s="305"/>
      <c r="M38" s="226"/>
      <c r="N38" s="226">
        <f t="shared" si="5"/>
        <v>0</v>
      </c>
      <c r="O38" s="304"/>
      <c r="P38" s="304"/>
      <c r="Q38" s="304"/>
      <c r="R38" s="165"/>
      <c r="S38" s="165"/>
      <c r="T38" s="165"/>
      <c r="U38" s="162"/>
      <c r="V38" s="162"/>
    </row>
    <row r="39" spans="1:22" ht="31.5" customHeight="1">
      <c r="A39" s="300">
        <v>26</v>
      </c>
      <c r="B39" s="301" t="s">
        <v>307</v>
      </c>
      <c r="C39" s="226">
        <f t="shared" si="2"/>
        <v>7889024000</v>
      </c>
      <c r="D39" s="226"/>
      <c r="E39" s="226">
        <v>7889024000</v>
      </c>
      <c r="F39" s="226">
        <f t="shared" si="3"/>
        <v>0</v>
      </c>
      <c r="G39" s="226"/>
      <c r="H39" s="226"/>
      <c r="I39" s="226">
        <f t="shared" si="4"/>
        <v>7210291442</v>
      </c>
      <c r="J39" s="226"/>
      <c r="K39" s="226">
        <v>7210291442</v>
      </c>
      <c r="L39" s="305"/>
      <c r="M39" s="226"/>
      <c r="N39" s="226">
        <f t="shared" si="5"/>
        <v>0</v>
      </c>
      <c r="O39" s="304"/>
      <c r="P39" s="304"/>
      <c r="Q39" s="304"/>
      <c r="R39" s="165"/>
      <c r="S39" s="165"/>
      <c r="T39" s="165"/>
      <c r="U39" s="162"/>
      <c r="V39" s="162"/>
    </row>
    <row r="40" spans="1:22" ht="15.75" customHeight="1">
      <c r="A40" s="300">
        <v>27</v>
      </c>
      <c r="B40" s="301" t="s">
        <v>308</v>
      </c>
      <c r="C40" s="226">
        <f t="shared" si="2"/>
        <v>7858663000</v>
      </c>
      <c r="D40" s="226"/>
      <c r="E40" s="226">
        <v>7858663000</v>
      </c>
      <c r="F40" s="226">
        <f t="shared" si="3"/>
        <v>0</v>
      </c>
      <c r="G40" s="226"/>
      <c r="H40" s="226"/>
      <c r="I40" s="226">
        <f t="shared" si="4"/>
        <v>8139076452</v>
      </c>
      <c r="J40" s="226"/>
      <c r="K40" s="226">
        <v>8139076452</v>
      </c>
      <c r="L40" s="305"/>
      <c r="M40" s="226"/>
      <c r="N40" s="226">
        <f t="shared" si="5"/>
        <v>0</v>
      </c>
      <c r="O40" s="304"/>
      <c r="P40" s="304"/>
      <c r="Q40" s="304"/>
      <c r="R40" s="165"/>
      <c r="S40" s="165"/>
      <c r="T40" s="165"/>
      <c r="U40" s="162"/>
      <c r="V40" s="162"/>
    </row>
    <row r="41" spans="1:22" ht="31.5" customHeight="1">
      <c r="A41" s="300">
        <v>28</v>
      </c>
      <c r="B41" s="301" t="s">
        <v>309</v>
      </c>
      <c r="C41" s="226">
        <f t="shared" si="2"/>
        <v>2727068000</v>
      </c>
      <c r="D41" s="226"/>
      <c r="E41" s="226">
        <v>2186068000</v>
      </c>
      <c r="F41" s="226">
        <f t="shared" si="3"/>
        <v>541000000</v>
      </c>
      <c r="G41" s="226"/>
      <c r="H41" s="226">
        <f>441000000+40000000+60000000</f>
        <v>541000000</v>
      </c>
      <c r="I41" s="226">
        <f t="shared" si="4"/>
        <v>2277620866</v>
      </c>
      <c r="J41" s="226"/>
      <c r="K41" s="306">
        <f>2277620866-P41</f>
        <v>2133680866</v>
      </c>
      <c r="L41" s="305"/>
      <c r="M41" s="226"/>
      <c r="N41" s="226">
        <f t="shared" si="5"/>
        <v>143940000</v>
      </c>
      <c r="O41" s="304"/>
      <c r="P41" s="307">
        <v>143940000</v>
      </c>
      <c r="Q41" s="304"/>
      <c r="R41" s="165"/>
      <c r="S41" s="165"/>
      <c r="T41" s="165"/>
      <c r="U41" s="166">
        <f>418007646+75212620+121943000+143940000+1328390600+163000000+27127000</f>
        <v>2277620866</v>
      </c>
      <c r="V41" s="162"/>
    </row>
    <row r="42" spans="1:22" ht="15.75" customHeight="1">
      <c r="A42" s="300">
        <v>29</v>
      </c>
      <c r="B42" s="301" t="s">
        <v>310</v>
      </c>
      <c r="C42" s="226">
        <f t="shared" si="2"/>
        <v>323900000</v>
      </c>
      <c r="D42" s="226"/>
      <c r="E42" s="226">
        <v>323900000</v>
      </c>
      <c r="F42" s="226">
        <f t="shared" si="3"/>
        <v>0</v>
      </c>
      <c r="G42" s="226"/>
      <c r="H42" s="226"/>
      <c r="I42" s="226">
        <f t="shared" si="4"/>
        <v>207700834</v>
      </c>
      <c r="J42" s="226"/>
      <c r="K42" s="306">
        <v>207700834</v>
      </c>
      <c r="L42" s="305"/>
      <c r="M42" s="226"/>
      <c r="N42" s="226"/>
      <c r="O42" s="304"/>
      <c r="P42" s="304"/>
      <c r="Q42" s="304"/>
      <c r="R42" s="165"/>
      <c r="S42" s="165"/>
      <c r="T42" s="165"/>
      <c r="U42" s="162"/>
      <c r="V42" s="162"/>
    </row>
    <row r="43" spans="1:22" ht="15.75" customHeight="1">
      <c r="A43" s="300">
        <v>30</v>
      </c>
      <c r="B43" s="301" t="s">
        <v>311</v>
      </c>
      <c r="C43" s="226">
        <f t="shared" si="2"/>
        <v>25000000</v>
      </c>
      <c r="D43" s="226"/>
      <c r="E43" s="226">
        <v>25000000</v>
      </c>
      <c r="F43" s="226">
        <f t="shared" si="3"/>
        <v>0</v>
      </c>
      <c r="G43" s="226"/>
      <c r="H43" s="226"/>
      <c r="I43" s="226">
        <f t="shared" si="4"/>
        <v>19609890</v>
      </c>
      <c r="J43" s="226"/>
      <c r="K43" s="308">
        <v>19609890</v>
      </c>
      <c r="L43" s="305"/>
      <c r="M43" s="226"/>
      <c r="N43" s="226">
        <f aca="true" t="shared" si="6" ref="N43:N49">SUM(O43:P43)</f>
        <v>0</v>
      </c>
      <c r="O43" s="304"/>
      <c r="P43" s="304"/>
      <c r="Q43" s="304"/>
      <c r="R43" s="165"/>
      <c r="S43" s="165"/>
      <c r="T43" s="165"/>
      <c r="U43" s="162"/>
      <c r="V43" s="162"/>
    </row>
    <row r="44" spans="1:22" ht="15.75" customHeight="1">
      <c r="A44" s="300">
        <v>31</v>
      </c>
      <c r="B44" s="301" t="s">
        <v>312</v>
      </c>
      <c r="C44" s="226">
        <f t="shared" si="2"/>
        <v>25000000</v>
      </c>
      <c r="D44" s="226"/>
      <c r="E44" s="226">
        <v>25000000</v>
      </c>
      <c r="F44" s="226">
        <f t="shared" si="3"/>
        <v>0</v>
      </c>
      <c r="G44" s="226"/>
      <c r="H44" s="226"/>
      <c r="I44" s="226">
        <f t="shared" si="4"/>
        <v>22490164</v>
      </c>
      <c r="J44" s="226"/>
      <c r="K44" s="308">
        <v>22490164</v>
      </c>
      <c r="L44" s="305"/>
      <c r="M44" s="226"/>
      <c r="N44" s="226">
        <f t="shared" si="6"/>
        <v>0</v>
      </c>
      <c r="O44" s="304"/>
      <c r="P44" s="304"/>
      <c r="Q44" s="304"/>
      <c r="R44" s="165"/>
      <c r="S44" s="165"/>
      <c r="T44" s="165"/>
      <c r="U44" s="162"/>
      <c r="V44" s="162"/>
    </row>
    <row r="45" spans="1:22" ht="15.75" customHeight="1">
      <c r="A45" s="300">
        <v>32</v>
      </c>
      <c r="B45" s="301" t="s">
        <v>313</v>
      </c>
      <c r="C45" s="226">
        <f t="shared" si="2"/>
        <v>25000000</v>
      </c>
      <c r="D45" s="226"/>
      <c r="E45" s="226">
        <v>25000000</v>
      </c>
      <c r="F45" s="226">
        <f t="shared" si="3"/>
        <v>0</v>
      </c>
      <c r="G45" s="226"/>
      <c r="H45" s="226"/>
      <c r="I45" s="226">
        <f t="shared" si="4"/>
        <v>22500000</v>
      </c>
      <c r="J45" s="226"/>
      <c r="K45" s="308">
        <v>22500000</v>
      </c>
      <c r="L45" s="305"/>
      <c r="M45" s="226"/>
      <c r="N45" s="226">
        <f t="shared" si="6"/>
        <v>0</v>
      </c>
      <c r="O45" s="304"/>
      <c r="P45" s="304"/>
      <c r="Q45" s="304"/>
      <c r="R45" s="165"/>
      <c r="S45" s="165"/>
      <c r="T45" s="165"/>
      <c r="U45" s="162"/>
      <c r="V45" s="162"/>
    </row>
    <row r="46" spans="1:22" ht="15.75" customHeight="1">
      <c r="A46" s="300">
        <v>33</v>
      </c>
      <c r="B46" s="301" t="s">
        <v>314</v>
      </c>
      <c r="C46" s="226">
        <f t="shared" si="2"/>
        <v>0</v>
      </c>
      <c r="D46" s="226"/>
      <c r="E46" s="226"/>
      <c r="F46" s="226">
        <f t="shared" si="3"/>
        <v>0</v>
      </c>
      <c r="G46" s="226"/>
      <c r="H46" s="226"/>
      <c r="I46" s="226">
        <f t="shared" si="4"/>
        <v>1792533000</v>
      </c>
      <c r="J46" s="226"/>
      <c r="K46" s="308">
        <v>1792533000</v>
      </c>
      <c r="L46" s="305"/>
      <c r="M46" s="226"/>
      <c r="N46" s="226">
        <f t="shared" si="6"/>
        <v>0</v>
      </c>
      <c r="O46" s="309"/>
      <c r="P46" s="304"/>
      <c r="Q46" s="304"/>
      <c r="R46" s="165"/>
      <c r="S46" s="165"/>
      <c r="T46" s="165"/>
      <c r="U46" s="162"/>
      <c r="V46" s="162"/>
    </row>
    <row r="47" spans="1:22" ht="15.75" customHeight="1">
      <c r="A47" s="300">
        <v>34</v>
      </c>
      <c r="B47" s="301" t="s">
        <v>315</v>
      </c>
      <c r="C47" s="226">
        <f t="shared" si="2"/>
        <v>6716000000</v>
      </c>
      <c r="D47" s="226"/>
      <c r="E47" s="226"/>
      <c r="F47" s="226">
        <f t="shared" si="3"/>
        <v>6716000000</v>
      </c>
      <c r="G47" s="226">
        <v>6716000000</v>
      </c>
      <c r="H47" s="226"/>
      <c r="I47" s="226">
        <f t="shared" si="4"/>
        <v>6624979000</v>
      </c>
      <c r="J47" s="226"/>
      <c r="K47" s="308"/>
      <c r="L47" s="305"/>
      <c r="M47" s="226"/>
      <c r="N47" s="226">
        <f t="shared" si="6"/>
        <v>6624979000</v>
      </c>
      <c r="O47" s="309">
        <v>6624979000</v>
      </c>
      <c r="P47" s="304"/>
      <c r="Q47" s="304"/>
      <c r="R47" s="165"/>
      <c r="S47" s="165"/>
      <c r="T47" s="165"/>
      <c r="U47" s="162"/>
      <c r="V47" s="162"/>
    </row>
    <row r="48" spans="1:22" ht="15.75" customHeight="1">
      <c r="A48" s="300">
        <v>35</v>
      </c>
      <c r="B48" s="301" t="s">
        <v>316</v>
      </c>
      <c r="C48" s="226">
        <f t="shared" si="2"/>
        <v>10060000000</v>
      </c>
      <c r="D48" s="226"/>
      <c r="E48" s="226"/>
      <c r="F48" s="226">
        <f t="shared" si="3"/>
        <v>10060000000</v>
      </c>
      <c r="G48" s="226">
        <v>10060000000</v>
      </c>
      <c r="H48" s="226"/>
      <c r="I48" s="226">
        <f t="shared" si="4"/>
        <v>9978456679</v>
      </c>
      <c r="J48" s="226"/>
      <c r="K48" s="308"/>
      <c r="L48" s="305"/>
      <c r="M48" s="226"/>
      <c r="N48" s="226">
        <f t="shared" si="6"/>
        <v>9978456679</v>
      </c>
      <c r="O48" s="226">
        <v>9978456679</v>
      </c>
      <c r="P48" s="304"/>
      <c r="Q48" s="304"/>
      <c r="R48" s="165"/>
      <c r="S48" s="165"/>
      <c r="T48" s="165"/>
      <c r="U48" s="162"/>
      <c r="V48" s="162"/>
    </row>
    <row r="49" spans="1:22" ht="15.75" customHeight="1">
      <c r="A49" s="300">
        <v>36</v>
      </c>
      <c r="B49" s="301" t="s">
        <v>317</v>
      </c>
      <c r="C49" s="226">
        <f t="shared" si="2"/>
        <v>14329000000</v>
      </c>
      <c r="D49" s="226"/>
      <c r="E49" s="226"/>
      <c r="F49" s="226">
        <f t="shared" si="3"/>
        <v>14329000000</v>
      </c>
      <c r="G49" s="226">
        <v>14329000000</v>
      </c>
      <c r="H49" s="226"/>
      <c r="I49" s="226">
        <f t="shared" si="4"/>
        <v>14304118000</v>
      </c>
      <c r="J49" s="226"/>
      <c r="K49" s="308"/>
      <c r="L49" s="305"/>
      <c r="M49" s="226"/>
      <c r="N49" s="226">
        <f t="shared" si="6"/>
        <v>14304118000</v>
      </c>
      <c r="O49" s="226">
        <v>14304118000</v>
      </c>
      <c r="P49" s="304"/>
      <c r="Q49" s="304"/>
      <c r="R49" s="165"/>
      <c r="S49" s="165"/>
      <c r="T49" s="165"/>
      <c r="U49" s="162"/>
      <c r="V49" s="162"/>
    </row>
    <row r="50" spans="1:22" ht="31.5" customHeight="1">
      <c r="A50" s="300">
        <v>37</v>
      </c>
      <c r="B50" s="301" t="s">
        <v>318</v>
      </c>
      <c r="C50" s="226">
        <f t="shared" si="2"/>
        <v>1100000000</v>
      </c>
      <c r="D50" s="226"/>
      <c r="E50" s="226">
        <v>1100000000</v>
      </c>
      <c r="F50" s="226">
        <f t="shared" si="3"/>
        <v>0</v>
      </c>
      <c r="G50" s="226"/>
      <c r="H50" s="226"/>
      <c r="I50" s="226">
        <f t="shared" si="4"/>
        <v>2743487960</v>
      </c>
      <c r="J50" s="226"/>
      <c r="K50" s="308">
        <v>2743487960</v>
      </c>
      <c r="L50" s="305"/>
      <c r="M50" s="226"/>
      <c r="N50" s="226"/>
      <c r="O50" s="309"/>
      <c r="P50" s="304"/>
      <c r="Q50" s="304"/>
      <c r="R50" s="165"/>
      <c r="S50" s="165"/>
      <c r="T50" s="165"/>
      <c r="U50" s="162"/>
      <c r="V50" s="162"/>
    </row>
    <row r="51" spans="1:22" ht="15.75" customHeight="1">
      <c r="A51" s="300">
        <v>38</v>
      </c>
      <c r="B51" s="301" t="s">
        <v>319</v>
      </c>
      <c r="C51" s="226">
        <f t="shared" si="2"/>
        <v>30000000</v>
      </c>
      <c r="D51" s="226"/>
      <c r="E51" s="226">
        <v>30000000</v>
      </c>
      <c r="F51" s="226">
        <f t="shared" si="3"/>
        <v>0</v>
      </c>
      <c r="G51" s="226"/>
      <c r="H51" s="226"/>
      <c r="I51" s="226">
        <f t="shared" si="4"/>
        <v>27000000</v>
      </c>
      <c r="J51" s="226"/>
      <c r="K51" s="226">
        <v>27000000</v>
      </c>
      <c r="L51" s="305"/>
      <c r="M51" s="226"/>
      <c r="N51" s="226"/>
      <c r="O51" s="304"/>
      <c r="P51" s="304"/>
      <c r="Q51" s="304"/>
      <c r="R51" s="165"/>
      <c r="S51" s="165"/>
      <c r="T51" s="165"/>
      <c r="U51" s="162"/>
      <c r="V51" s="162"/>
    </row>
    <row r="52" spans="1:22" ht="15.75" customHeight="1">
      <c r="A52" s="300">
        <v>39</v>
      </c>
      <c r="B52" s="301" t="s">
        <v>320</v>
      </c>
      <c r="C52" s="226">
        <f t="shared" si="2"/>
        <v>25000000</v>
      </c>
      <c r="D52" s="226"/>
      <c r="E52" s="226">
        <v>25000000</v>
      </c>
      <c r="F52" s="226">
        <f t="shared" si="3"/>
        <v>0</v>
      </c>
      <c r="G52" s="226"/>
      <c r="H52" s="226"/>
      <c r="I52" s="226">
        <f t="shared" si="4"/>
        <v>22500000</v>
      </c>
      <c r="J52" s="226"/>
      <c r="K52" s="226">
        <v>22500000</v>
      </c>
      <c r="L52" s="305"/>
      <c r="M52" s="226"/>
      <c r="N52" s="226"/>
      <c r="O52" s="304"/>
      <c r="P52" s="304"/>
      <c r="Q52" s="304"/>
      <c r="R52" s="165"/>
      <c r="S52" s="165"/>
      <c r="T52" s="165"/>
      <c r="U52" s="162"/>
      <c r="V52" s="162"/>
    </row>
    <row r="53" spans="1:22" ht="15.75" customHeight="1">
      <c r="A53" s="300">
        <v>40</v>
      </c>
      <c r="B53" s="301" t="s">
        <v>321</v>
      </c>
      <c r="C53" s="226">
        <f t="shared" si="2"/>
        <v>50000000</v>
      </c>
      <c r="D53" s="226"/>
      <c r="E53" s="226">
        <v>50000000</v>
      </c>
      <c r="F53" s="226">
        <f t="shared" si="3"/>
        <v>0</v>
      </c>
      <c r="G53" s="226"/>
      <c r="H53" s="226"/>
      <c r="I53" s="226">
        <f t="shared" si="4"/>
        <v>315503750</v>
      </c>
      <c r="J53" s="226"/>
      <c r="K53" s="308">
        <v>315503750</v>
      </c>
      <c r="L53" s="305"/>
      <c r="M53" s="226"/>
      <c r="N53" s="226"/>
      <c r="O53" s="304"/>
      <c r="P53" s="304"/>
      <c r="Q53" s="304"/>
      <c r="R53" s="165"/>
      <c r="S53" s="165"/>
      <c r="T53" s="165"/>
      <c r="U53" s="167">
        <v>315503750</v>
      </c>
      <c r="V53" s="162"/>
    </row>
    <row r="54" spans="1:22" ht="15.75" customHeight="1">
      <c r="A54" s="300">
        <v>41</v>
      </c>
      <c r="B54" s="301" t="s">
        <v>322</v>
      </c>
      <c r="C54" s="226">
        <f t="shared" si="2"/>
        <v>341528220</v>
      </c>
      <c r="D54" s="226"/>
      <c r="E54" s="226">
        <f>328723000+2805220+10000000</f>
        <v>341528220</v>
      </c>
      <c r="F54" s="226">
        <f t="shared" si="3"/>
        <v>0</v>
      </c>
      <c r="G54" s="226"/>
      <c r="H54" s="226"/>
      <c r="I54" s="226">
        <f t="shared" si="4"/>
        <v>0</v>
      </c>
      <c r="J54" s="226"/>
      <c r="K54" s="308"/>
      <c r="L54" s="305"/>
      <c r="M54" s="226"/>
      <c r="N54" s="226"/>
      <c r="O54" s="304"/>
      <c r="P54" s="304"/>
      <c r="Q54" s="304"/>
      <c r="R54" s="165"/>
      <c r="S54" s="165"/>
      <c r="T54" s="165"/>
      <c r="U54" s="168">
        <f>+U53-6720000</f>
        <v>308783750</v>
      </c>
      <c r="V54" s="162"/>
    </row>
    <row r="55" spans="1:22" ht="15.75" customHeight="1">
      <c r="A55" s="300">
        <v>42</v>
      </c>
      <c r="B55" s="301" t="s">
        <v>323</v>
      </c>
      <c r="C55" s="226">
        <f t="shared" si="2"/>
        <v>700000000</v>
      </c>
      <c r="D55" s="226"/>
      <c r="E55" s="226">
        <v>700000000</v>
      </c>
      <c r="F55" s="226">
        <f t="shared" si="3"/>
        <v>0</v>
      </c>
      <c r="G55" s="226"/>
      <c r="H55" s="226"/>
      <c r="I55" s="226">
        <f t="shared" si="4"/>
        <v>700000000</v>
      </c>
      <c r="J55" s="226"/>
      <c r="K55" s="308">
        <v>700000000</v>
      </c>
      <c r="L55" s="305"/>
      <c r="M55" s="226"/>
      <c r="N55" s="226"/>
      <c r="O55" s="304"/>
      <c r="P55" s="304"/>
      <c r="Q55" s="304"/>
      <c r="R55" s="165"/>
      <c r="S55" s="165"/>
      <c r="T55" s="165"/>
      <c r="U55" s="162"/>
      <c r="V55" s="162"/>
    </row>
    <row r="56" spans="1:22" ht="15.75" customHeight="1">
      <c r="A56" s="310" t="s">
        <v>41</v>
      </c>
      <c r="B56" s="311" t="s">
        <v>324</v>
      </c>
      <c r="C56" s="312">
        <f t="shared" si="2"/>
        <v>1891000000</v>
      </c>
      <c r="D56" s="312"/>
      <c r="E56" s="312">
        <v>1891000000</v>
      </c>
      <c r="F56" s="226">
        <f t="shared" si="3"/>
        <v>0</v>
      </c>
      <c r="G56" s="312"/>
      <c r="H56" s="312"/>
      <c r="I56" s="226">
        <f t="shared" si="4"/>
        <v>0</v>
      </c>
      <c r="J56" s="312"/>
      <c r="K56" s="305"/>
      <c r="L56" s="312"/>
      <c r="M56" s="312"/>
      <c r="N56" s="312"/>
      <c r="O56" s="312"/>
      <c r="P56" s="312"/>
      <c r="Q56" s="304"/>
      <c r="R56" s="165"/>
      <c r="S56" s="165"/>
      <c r="T56" s="169"/>
      <c r="U56" s="162"/>
      <c r="V56" s="162"/>
    </row>
    <row r="57" spans="1:22" ht="31.5" customHeight="1" hidden="1">
      <c r="A57" s="310" t="s">
        <v>139</v>
      </c>
      <c r="B57" s="311" t="s">
        <v>325</v>
      </c>
      <c r="C57" s="226">
        <f t="shared" si="2"/>
        <v>0</v>
      </c>
      <c r="D57" s="312"/>
      <c r="E57" s="312"/>
      <c r="F57" s="226">
        <f t="shared" si="3"/>
        <v>0</v>
      </c>
      <c r="G57" s="312"/>
      <c r="H57" s="312"/>
      <c r="I57" s="226">
        <f t="shared" si="4"/>
        <v>0</v>
      </c>
      <c r="J57" s="312"/>
      <c r="K57" s="313"/>
      <c r="L57" s="312"/>
      <c r="M57" s="312"/>
      <c r="N57" s="312"/>
      <c r="O57" s="312"/>
      <c r="P57" s="312"/>
      <c r="Q57" s="304"/>
      <c r="R57" s="165"/>
      <c r="S57" s="165"/>
      <c r="T57" s="169"/>
      <c r="U57" s="162"/>
      <c r="V57" s="162"/>
    </row>
    <row r="58" spans="1:22" ht="31.5" customHeight="1">
      <c r="A58" s="310" t="s">
        <v>139</v>
      </c>
      <c r="B58" s="311" t="s">
        <v>326</v>
      </c>
      <c r="C58" s="226">
        <f t="shared" si="2"/>
        <v>11836630000</v>
      </c>
      <c r="D58" s="312"/>
      <c r="E58" s="312">
        <f>9879000000+1686630000+271000000</f>
        <v>11836630000</v>
      </c>
      <c r="F58" s="226">
        <f t="shared" si="3"/>
        <v>0</v>
      </c>
      <c r="G58" s="312"/>
      <c r="H58" s="226"/>
      <c r="I58" s="313">
        <v>17830451377</v>
      </c>
      <c r="J58" s="312"/>
      <c r="K58" s="313"/>
      <c r="L58" s="312"/>
      <c r="M58" s="312"/>
      <c r="N58" s="312"/>
      <c r="O58" s="312"/>
      <c r="P58" s="312"/>
      <c r="Q58" s="304"/>
      <c r="R58" s="165"/>
      <c r="S58" s="165"/>
      <c r="T58" s="169"/>
      <c r="U58" s="162"/>
      <c r="V58" s="162"/>
    </row>
    <row r="59" spans="1:22" ht="15.75" customHeight="1">
      <c r="A59" s="310" t="s">
        <v>149</v>
      </c>
      <c r="B59" s="311" t="s">
        <v>30</v>
      </c>
      <c r="C59" s="226">
        <f t="shared" si="2"/>
        <v>0</v>
      </c>
      <c r="D59" s="312"/>
      <c r="E59" s="312"/>
      <c r="F59" s="226">
        <f t="shared" si="3"/>
        <v>0</v>
      </c>
      <c r="G59" s="312"/>
      <c r="H59" s="312"/>
      <c r="I59" s="226">
        <v>3303460540</v>
      </c>
      <c r="J59" s="312"/>
      <c r="K59" s="313"/>
      <c r="L59" s="312"/>
      <c r="M59" s="312"/>
      <c r="N59" s="312"/>
      <c r="O59" s="312"/>
      <c r="P59" s="312"/>
      <c r="Q59" s="304"/>
      <c r="R59" s="165"/>
      <c r="S59" s="165"/>
      <c r="T59" s="169"/>
      <c r="U59" s="162"/>
      <c r="V59" s="162"/>
    </row>
    <row r="60" spans="1:22" ht="31.5" customHeight="1">
      <c r="A60" s="314" t="s">
        <v>151</v>
      </c>
      <c r="B60" s="315" t="s">
        <v>28</v>
      </c>
      <c r="C60" s="316"/>
      <c r="D60" s="316"/>
      <c r="E60" s="317"/>
      <c r="F60" s="318">
        <f t="shared" si="3"/>
        <v>0</v>
      </c>
      <c r="G60" s="317"/>
      <c r="H60" s="317"/>
      <c r="I60" s="318">
        <v>80871843482</v>
      </c>
      <c r="J60" s="317"/>
      <c r="K60" s="319"/>
      <c r="L60" s="317"/>
      <c r="M60" s="317"/>
      <c r="N60" s="317"/>
      <c r="O60" s="316"/>
      <c r="P60" s="316"/>
      <c r="Q60" s="320">
        <v>80871843482</v>
      </c>
      <c r="R60" s="171"/>
      <c r="S60" s="171"/>
      <c r="T60" s="170"/>
      <c r="U60" s="162"/>
      <c r="V60" s="162"/>
    </row>
    <row r="61" spans="1:22" ht="15.75" customHeight="1">
      <c r="A61" s="162"/>
      <c r="B61" s="162"/>
      <c r="C61" s="162"/>
      <c r="D61" s="162"/>
      <c r="E61" s="162"/>
      <c r="F61" s="162"/>
      <c r="G61" s="162"/>
      <c r="H61" s="162"/>
      <c r="I61" s="162"/>
      <c r="J61" s="162"/>
      <c r="K61" s="172"/>
      <c r="L61" s="162"/>
      <c r="M61" s="162"/>
      <c r="N61" s="162"/>
      <c r="O61" s="162"/>
      <c r="P61" s="162"/>
      <c r="Q61" s="162"/>
      <c r="R61" s="162"/>
      <c r="S61" s="162"/>
      <c r="T61" s="162"/>
      <c r="U61" s="162"/>
      <c r="V61" s="162"/>
    </row>
    <row r="62" spans="1:22" ht="15.75" customHeight="1">
      <c r="A62" s="162"/>
      <c r="B62" s="162"/>
      <c r="C62" s="162"/>
      <c r="D62" s="162"/>
      <c r="E62" s="162"/>
      <c r="F62" s="162"/>
      <c r="G62" s="160"/>
      <c r="H62" s="162"/>
      <c r="I62" s="162"/>
      <c r="J62" s="162"/>
      <c r="K62" s="172"/>
      <c r="L62" s="162"/>
      <c r="M62" s="162"/>
      <c r="N62" s="162"/>
      <c r="O62" s="162"/>
      <c r="P62" s="162"/>
      <c r="Q62" s="162"/>
      <c r="R62" s="162"/>
      <c r="S62" s="162"/>
      <c r="T62" s="162"/>
      <c r="U62" s="162"/>
      <c r="V62" s="162"/>
    </row>
    <row r="63" spans="1:22" ht="15.75" customHeight="1">
      <c r="A63" s="162"/>
      <c r="B63" s="162"/>
      <c r="C63" s="162"/>
      <c r="D63" s="162"/>
      <c r="E63" s="162"/>
      <c r="F63" s="162"/>
      <c r="G63" s="162"/>
      <c r="H63" s="162"/>
      <c r="I63" s="162"/>
      <c r="J63" s="162"/>
      <c r="K63" s="172"/>
      <c r="L63" s="162"/>
      <c r="M63" s="162"/>
      <c r="N63" s="162"/>
      <c r="O63" s="162"/>
      <c r="P63" s="162"/>
      <c r="Q63" s="162"/>
      <c r="R63" s="162"/>
      <c r="S63" s="162"/>
      <c r="T63" s="162"/>
      <c r="U63" s="162"/>
      <c r="V63" s="162"/>
    </row>
    <row r="64" spans="1:22" ht="15.75" customHeight="1">
      <c r="A64" s="162"/>
      <c r="B64" s="162"/>
      <c r="C64" s="162"/>
      <c r="D64" s="162"/>
      <c r="E64" s="162"/>
      <c r="F64" s="162"/>
      <c r="G64" s="162"/>
      <c r="H64" s="162"/>
      <c r="I64" s="162"/>
      <c r="J64" s="162"/>
      <c r="K64" s="172"/>
      <c r="L64" s="162"/>
      <c r="M64" s="162"/>
      <c r="N64" s="162"/>
      <c r="O64" s="162"/>
      <c r="P64" s="162"/>
      <c r="Q64" s="162"/>
      <c r="R64" s="162"/>
      <c r="S64" s="162"/>
      <c r="T64" s="162"/>
      <c r="U64" s="162"/>
      <c r="V64" s="162"/>
    </row>
    <row r="65" spans="1:22" ht="15.75" customHeight="1">
      <c r="A65" s="162"/>
      <c r="B65" s="162"/>
      <c r="C65" s="162"/>
      <c r="D65" s="162"/>
      <c r="E65" s="162"/>
      <c r="F65" s="162"/>
      <c r="G65" s="162"/>
      <c r="H65" s="162"/>
      <c r="I65" s="162"/>
      <c r="J65" s="162"/>
      <c r="K65" s="172"/>
      <c r="L65" s="162"/>
      <c r="M65" s="162"/>
      <c r="N65" s="162"/>
      <c r="O65" s="162"/>
      <c r="P65" s="162"/>
      <c r="Q65" s="162"/>
      <c r="R65" s="162"/>
      <c r="S65" s="162"/>
      <c r="T65" s="162"/>
      <c r="U65" s="162"/>
      <c r="V65" s="162"/>
    </row>
    <row r="66" spans="1:22" ht="15.75" customHeight="1">
      <c r="A66" s="162"/>
      <c r="B66" s="162"/>
      <c r="C66" s="162"/>
      <c r="D66" s="162"/>
      <c r="E66" s="162"/>
      <c r="F66" s="162"/>
      <c r="G66" s="162"/>
      <c r="H66" s="162"/>
      <c r="I66" s="162"/>
      <c r="J66" s="162"/>
      <c r="K66" s="172"/>
      <c r="L66" s="162"/>
      <c r="M66" s="162"/>
      <c r="N66" s="162"/>
      <c r="O66" s="162"/>
      <c r="P66" s="162"/>
      <c r="Q66" s="162"/>
      <c r="R66" s="162"/>
      <c r="S66" s="162"/>
      <c r="T66" s="162"/>
      <c r="U66" s="162"/>
      <c r="V66" s="162"/>
    </row>
    <row r="67" spans="1:22" ht="15.75" customHeight="1">
      <c r="A67" s="162"/>
      <c r="B67" s="162"/>
      <c r="C67" s="162"/>
      <c r="D67" s="162"/>
      <c r="E67" s="162"/>
      <c r="F67" s="162"/>
      <c r="G67" s="162"/>
      <c r="H67" s="162"/>
      <c r="I67" s="162"/>
      <c r="J67" s="162"/>
      <c r="K67" s="172"/>
      <c r="L67" s="162"/>
      <c r="M67" s="162"/>
      <c r="N67" s="162"/>
      <c r="O67" s="162"/>
      <c r="P67" s="162"/>
      <c r="Q67" s="162"/>
      <c r="R67" s="162"/>
      <c r="S67" s="162"/>
      <c r="T67" s="162"/>
      <c r="U67" s="162"/>
      <c r="V67" s="162"/>
    </row>
    <row r="68" spans="1:22" ht="15.75" customHeight="1">
      <c r="A68" s="162"/>
      <c r="B68" s="162"/>
      <c r="C68" s="162"/>
      <c r="D68" s="162"/>
      <c r="E68" s="162"/>
      <c r="F68" s="162"/>
      <c r="G68" s="162"/>
      <c r="H68" s="162"/>
      <c r="I68" s="162"/>
      <c r="J68" s="162"/>
      <c r="K68" s="172"/>
      <c r="L68" s="162"/>
      <c r="M68" s="162"/>
      <c r="N68" s="162"/>
      <c r="O68" s="162"/>
      <c r="P68" s="162"/>
      <c r="Q68" s="162"/>
      <c r="R68" s="162"/>
      <c r="S68" s="162"/>
      <c r="T68" s="162"/>
      <c r="U68" s="162"/>
      <c r="V68" s="162"/>
    </row>
    <row r="69" spans="1:22" ht="15.75" customHeight="1">
      <c r="A69" s="162"/>
      <c r="B69" s="162"/>
      <c r="C69" s="162"/>
      <c r="D69" s="162"/>
      <c r="E69" s="162"/>
      <c r="F69" s="162"/>
      <c r="G69" s="162"/>
      <c r="H69" s="162"/>
      <c r="I69" s="162"/>
      <c r="J69" s="162"/>
      <c r="K69" s="172"/>
      <c r="L69" s="162"/>
      <c r="M69" s="162"/>
      <c r="N69" s="162"/>
      <c r="O69" s="162"/>
      <c r="P69" s="162"/>
      <c r="Q69" s="162"/>
      <c r="R69" s="162"/>
      <c r="S69" s="162"/>
      <c r="T69" s="162"/>
      <c r="U69" s="162"/>
      <c r="V69" s="162"/>
    </row>
    <row r="70" spans="1:22" ht="15.75" customHeight="1">
      <c r="A70" s="162"/>
      <c r="B70" s="162"/>
      <c r="C70" s="162"/>
      <c r="D70" s="162"/>
      <c r="E70" s="162"/>
      <c r="F70" s="162"/>
      <c r="G70" s="162"/>
      <c r="H70" s="162"/>
      <c r="I70" s="162"/>
      <c r="J70" s="162"/>
      <c r="K70" s="172"/>
      <c r="L70" s="162"/>
      <c r="M70" s="162"/>
      <c r="N70" s="162"/>
      <c r="O70" s="162"/>
      <c r="P70" s="162"/>
      <c r="Q70" s="162"/>
      <c r="R70" s="162"/>
      <c r="S70" s="162"/>
      <c r="T70" s="162"/>
      <c r="U70" s="162"/>
      <c r="V70" s="162"/>
    </row>
    <row r="71" spans="1:22" ht="15.75" customHeight="1">
      <c r="A71" s="162"/>
      <c r="B71" s="162"/>
      <c r="C71" s="162"/>
      <c r="D71" s="162"/>
      <c r="E71" s="162"/>
      <c r="F71" s="162"/>
      <c r="G71" s="162"/>
      <c r="H71" s="162"/>
      <c r="I71" s="162"/>
      <c r="J71" s="162"/>
      <c r="K71" s="172"/>
      <c r="L71" s="162"/>
      <c r="M71" s="162"/>
      <c r="N71" s="162"/>
      <c r="O71" s="162"/>
      <c r="P71" s="162"/>
      <c r="Q71" s="162"/>
      <c r="R71" s="162"/>
      <c r="S71" s="162"/>
      <c r="T71" s="162"/>
      <c r="U71" s="162"/>
      <c r="V71" s="162"/>
    </row>
    <row r="72" spans="1:22" ht="15.75" customHeight="1">
      <c r="A72" s="162"/>
      <c r="B72" s="162"/>
      <c r="C72" s="162"/>
      <c r="D72" s="162"/>
      <c r="E72" s="162"/>
      <c r="F72" s="162"/>
      <c r="G72" s="162"/>
      <c r="H72" s="162"/>
      <c r="I72" s="162"/>
      <c r="J72" s="162"/>
      <c r="K72" s="172"/>
      <c r="L72" s="162"/>
      <c r="M72" s="162"/>
      <c r="N72" s="162"/>
      <c r="O72" s="162"/>
      <c r="P72" s="162"/>
      <c r="Q72" s="162"/>
      <c r="R72" s="162"/>
      <c r="S72" s="162"/>
      <c r="T72" s="162"/>
      <c r="U72" s="162"/>
      <c r="V72" s="162"/>
    </row>
    <row r="73" spans="1:22" ht="15.75" customHeight="1">
      <c r="A73" s="162"/>
      <c r="B73" s="162"/>
      <c r="C73" s="162"/>
      <c r="D73" s="162"/>
      <c r="E73" s="162"/>
      <c r="F73" s="162"/>
      <c r="G73" s="162"/>
      <c r="H73" s="162"/>
      <c r="I73" s="162"/>
      <c r="J73" s="162"/>
      <c r="K73" s="172"/>
      <c r="L73" s="162"/>
      <c r="M73" s="162"/>
      <c r="N73" s="162"/>
      <c r="O73" s="162"/>
      <c r="P73" s="162"/>
      <c r="Q73" s="162"/>
      <c r="R73" s="162"/>
      <c r="S73" s="162"/>
      <c r="T73" s="162"/>
      <c r="U73" s="162"/>
      <c r="V73" s="162"/>
    </row>
    <row r="74" spans="1:22" ht="15.75" customHeight="1">
      <c r="A74" s="162"/>
      <c r="B74" s="162"/>
      <c r="C74" s="162"/>
      <c r="D74" s="162"/>
      <c r="E74" s="162"/>
      <c r="F74" s="162"/>
      <c r="G74" s="162"/>
      <c r="H74" s="162"/>
      <c r="I74" s="162"/>
      <c r="J74" s="162"/>
      <c r="K74" s="172"/>
      <c r="L74" s="162"/>
      <c r="M74" s="162"/>
      <c r="N74" s="162"/>
      <c r="O74" s="162"/>
      <c r="P74" s="162"/>
      <c r="Q74" s="162"/>
      <c r="R74" s="162"/>
      <c r="S74" s="162"/>
      <c r="T74" s="162"/>
      <c r="U74" s="162"/>
      <c r="V74" s="162"/>
    </row>
    <row r="75" spans="1:22" ht="15.75" customHeight="1">
      <c r="A75" s="162"/>
      <c r="B75" s="162"/>
      <c r="C75" s="162"/>
      <c r="D75" s="162"/>
      <c r="E75" s="162"/>
      <c r="F75" s="162"/>
      <c r="G75" s="162"/>
      <c r="H75" s="162"/>
      <c r="I75" s="162"/>
      <c r="J75" s="162"/>
      <c r="K75" s="172"/>
      <c r="L75" s="162"/>
      <c r="M75" s="162"/>
      <c r="N75" s="162"/>
      <c r="O75" s="162"/>
      <c r="P75" s="162"/>
      <c r="Q75" s="162"/>
      <c r="R75" s="162"/>
      <c r="S75" s="162"/>
      <c r="T75" s="162"/>
      <c r="U75" s="162"/>
      <c r="V75" s="162"/>
    </row>
    <row r="76" spans="1:22" ht="15.75" customHeight="1">
      <c r="A76" s="162"/>
      <c r="B76" s="162"/>
      <c r="C76" s="162"/>
      <c r="D76" s="162"/>
      <c r="E76" s="162"/>
      <c r="F76" s="162"/>
      <c r="G76" s="162"/>
      <c r="H76" s="162"/>
      <c r="I76" s="162"/>
      <c r="J76" s="162"/>
      <c r="K76" s="172"/>
      <c r="L76" s="162"/>
      <c r="M76" s="162"/>
      <c r="N76" s="162"/>
      <c r="O76" s="162"/>
      <c r="P76" s="162"/>
      <c r="Q76" s="162"/>
      <c r="R76" s="162"/>
      <c r="S76" s="162"/>
      <c r="T76" s="162"/>
      <c r="U76" s="162"/>
      <c r="V76" s="162"/>
    </row>
    <row r="77" spans="1:22" ht="15.75" customHeight="1">
      <c r="A77" s="162"/>
      <c r="B77" s="162"/>
      <c r="C77" s="162"/>
      <c r="D77" s="162"/>
      <c r="E77" s="162"/>
      <c r="F77" s="162"/>
      <c r="G77" s="162"/>
      <c r="H77" s="162"/>
      <c r="I77" s="162"/>
      <c r="J77" s="162"/>
      <c r="K77" s="172"/>
      <c r="L77" s="162"/>
      <c r="M77" s="162"/>
      <c r="N77" s="162"/>
      <c r="O77" s="162"/>
      <c r="P77" s="162"/>
      <c r="Q77" s="162"/>
      <c r="R77" s="162"/>
      <c r="S77" s="162"/>
      <c r="T77" s="162"/>
      <c r="U77" s="162"/>
      <c r="V77" s="162"/>
    </row>
    <row r="78" spans="1:22" ht="15.75" customHeight="1">
      <c r="A78" s="162"/>
      <c r="B78" s="162"/>
      <c r="C78" s="162"/>
      <c r="D78" s="162"/>
      <c r="E78" s="162"/>
      <c r="F78" s="162"/>
      <c r="G78" s="162"/>
      <c r="H78" s="162"/>
      <c r="I78" s="162"/>
      <c r="J78" s="162"/>
      <c r="K78" s="172"/>
      <c r="L78" s="162"/>
      <c r="M78" s="162"/>
      <c r="N78" s="162"/>
      <c r="O78" s="162"/>
      <c r="P78" s="162"/>
      <c r="Q78" s="162"/>
      <c r="R78" s="162"/>
      <c r="S78" s="162"/>
      <c r="T78" s="162"/>
      <c r="U78" s="162"/>
      <c r="V78" s="162"/>
    </row>
    <row r="79" spans="1:22" ht="15.75" customHeight="1">
      <c r="A79" s="162"/>
      <c r="B79" s="162"/>
      <c r="C79" s="162"/>
      <c r="D79" s="162"/>
      <c r="E79" s="162"/>
      <c r="F79" s="162"/>
      <c r="G79" s="162"/>
      <c r="H79" s="162"/>
      <c r="I79" s="162"/>
      <c r="J79" s="162"/>
      <c r="K79" s="172"/>
      <c r="L79" s="162"/>
      <c r="M79" s="162"/>
      <c r="N79" s="162"/>
      <c r="O79" s="162"/>
      <c r="P79" s="162"/>
      <c r="Q79" s="162"/>
      <c r="R79" s="162"/>
      <c r="S79" s="162"/>
      <c r="T79" s="162"/>
      <c r="U79" s="162"/>
      <c r="V79" s="162"/>
    </row>
    <row r="80" spans="1:22" ht="15.75" customHeight="1">
      <c r="A80" s="162"/>
      <c r="B80" s="162"/>
      <c r="C80" s="162"/>
      <c r="D80" s="162"/>
      <c r="E80" s="162"/>
      <c r="F80" s="162"/>
      <c r="G80" s="162"/>
      <c r="H80" s="162"/>
      <c r="I80" s="162"/>
      <c r="J80" s="162"/>
      <c r="K80" s="172"/>
      <c r="L80" s="162"/>
      <c r="M80" s="162"/>
      <c r="N80" s="162"/>
      <c r="O80" s="162"/>
      <c r="P80" s="162"/>
      <c r="Q80" s="162"/>
      <c r="R80" s="162"/>
      <c r="S80" s="162"/>
      <c r="T80" s="162"/>
      <c r="U80" s="162"/>
      <c r="V80" s="162"/>
    </row>
    <row r="81" spans="1:22" ht="15.75" customHeight="1">
      <c r="A81" s="162"/>
      <c r="B81" s="162"/>
      <c r="C81" s="162"/>
      <c r="D81" s="162"/>
      <c r="E81" s="162"/>
      <c r="F81" s="162"/>
      <c r="G81" s="162"/>
      <c r="H81" s="162"/>
      <c r="I81" s="162"/>
      <c r="J81" s="162"/>
      <c r="K81" s="172"/>
      <c r="L81" s="162"/>
      <c r="M81" s="162"/>
      <c r="N81" s="162"/>
      <c r="O81" s="162"/>
      <c r="P81" s="162"/>
      <c r="Q81" s="162"/>
      <c r="R81" s="162"/>
      <c r="S81" s="162"/>
      <c r="T81" s="162"/>
      <c r="U81" s="162"/>
      <c r="V81" s="162"/>
    </row>
    <row r="82" spans="1:22" ht="15.75" customHeight="1">
      <c r="A82" s="162"/>
      <c r="B82" s="162"/>
      <c r="C82" s="162"/>
      <c r="D82" s="162"/>
      <c r="E82" s="162"/>
      <c r="F82" s="162"/>
      <c r="G82" s="162"/>
      <c r="H82" s="162"/>
      <c r="I82" s="162"/>
      <c r="J82" s="162"/>
      <c r="K82" s="172"/>
      <c r="L82" s="162"/>
      <c r="M82" s="162"/>
      <c r="N82" s="162"/>
      <c r="O82" s="162"/>
      <c r="P82" s="162"/>
      <c r="Q82" s="162"/>
      <c r="R82" s="162"/>
      <c r="S82" s="162"/>
      <c r="T82" s="162"/>
      <c r="U82" s="162"/>
      <c r="V82" s="162"/>
    </row>
    <row r="83" spans="1:22" ht="15.75" customHeight="1">
      <c r="A83" s="162"/>
      <c r="B83" s="162"/>
      <c r="C83" s="162"/>
      <c r="D83" s="162"/>
      <c r="E83" s="162"/>
      <c r="F83" s="162"/>
      <c r="G83" s="162"/>
      <c r="H83" s="162"/>
      <c r="I83" s="162"/>
      <c r="J83" s="162"/>
      <c r="K83" s="172"/>
      <c r="L83" s="162"/>
      <c r="M83" s="162"/>
      <c r="N83" s="162"/>
      <c r="O83" s="162"/>
      <c r="P83" s="162"/>
      <c r="Q83" s="162"/>
      <c r="R83" s="162"/>
      <c r="S83" s="162"/>
      <c r="T83" s="162"/>
      <c r="U83" s="162"/>
      <c r="V83" s="162"/>
    </row>
    <row r="84" spans="1:22" ht="15.75" customHeight="1">
      <c r="A84" s="162"/>
      <c r="B84" s="162"/>
      <c r="C84" s="162"/>
      <c r="D84" s="162"/>
      <c r="E84" s="162"/>
      <c r="F84" s="162"/>
      <c r="G84" s="162"/>
      <c r="H84" s="162"/>
      <c r="I84" s="162"/>
      <c r="J84" s="162"/>
      <c r="K84" s="172"/>
      <c r="L84" s="162"/>
      <c r="M84" s="162"/>
      <c r="N84" s="162"/>
      <c r="O84" s="162"/>
      <c r="P84" s="162"/>
      <c r="Q84" s="162"/>
      <c r="R84" s="162"/>
      <c r="S84" s="162"/>
      <c r="T84" s="162"/>
      <c r="U84" s="162"/>
      <c r="V84" s="162"/>
    </row>
    <row r="85" spans="1:22" ht="15.75" customHeight="1">
      <c r="A85" s="162"/>
      <c r="B85" s="162"/>
      <c r="C85" s="162"/>
      <c r="D85" s="162"/>
      <c r="E85" s="162"/>
      <c r="F85" s="162"/>
      <c r="G85" s="162"/>
      <c r="H85" s="162"/>
      <c r="I85" s="162"/>
      <c r="J85" s="162"/>
      <c r="K85" s="172"/>
      <c r="L85" s="162"/>
      <c r="M85" s="162"/>
      <c r="N85" s="162"/>
      <c r="O85" s="162"/>
      <c r="P85" s="162"/>
      <c r="Q85" s="162"/>
      <c r="R85" s="162"/>
      <c r="S85" s="162"/>
      <c r="T85" s="162"/>
      <c r="U85" s="162"/>
      <c r="V85" s="162"/>
    </row>
    <row r="86" spans="1:22" ht="15.75" customHeight="1">
      <c r="A86" s="162"/>
      <c r="B86" s="162"/>
      <c r="C86" s="162"/>
      <c r="D86" s="162"/>
      <c r="E86" s="162"/>
      <c r="F86" s="162"/>
      <c r="G86" s="162"/>
      <c r="H86" s="162"/>
      <c r="I86" s="162"/>
      <c r="J86" s="162"/>
      <c r="K86" s="172"/>
      <c r="L86" s="162"/>
      <c r="M86" s="162"/>
      <c r="N86" s="162"/>
      <c r="O86" s="162"/>
      <c r="P86" s="162"/>
      <c r="Q86" s="162"/>
      <c r="R86" s="162"/>
      <c r="S86" s="162"/>
      <c r="T86" s="162"/>
      <c r="U86" s="162"/>
      <c r="V86" s="162"/>
    </row>
    <row r="87" spans="1:22" ht="15.75" customHeight="1">
      <c r="A87" s="162"/>
      <c r="B87" s="162"/>
      <c r="C87" s="162"/>
      <c r="D87" s="162"/>
      <c r="E87" s="162"/>
      <c r="F87" s="162"/>
      <c r="G87" s="162"/>
      <c r="H87" s="162"/>
      <c r="I87" s="162"/>
      <c r="J87" s="162"/>
      <c r="K87" s="172"/>
      <c r="L87" s="162"/>
      <c r="M87" s="162"/>
      <c r="N87" s="162"/>
      <c r="O87" s="162"/>
      <c r="P87" s="162"/>
      <c r="Q87" s="162"/>
      <c r="R87" s="162"/>
      <c r="S87" s="162"/>
      <c r="T87" s="162"/>
      <c r="U87" s="162"/>
      <c r="V87" s="162"/>
    </row>
    <row r="88" spans="1:22" ht="16.5" customHeight="1">
      <c r="A88" s="153"/>
      <c r="B88" s="153"/>
      <c r="C88" s="153"/>
      <c r="D88" s="153"/>
      <c r="E88" s="153"/>
      <c r="F88" s="153"/>
      <c r="G88" s="153"/>
      <c r="H88" s="153"/>
      <c r="I88" s="153"/>
      <c r="J88" s="153"/>
      <c r="K88" s="173"/>
      <c r="L88" s="153"/>
      <c r="M88" s="153"/>
      <c r="N88" s="153"/>
      <c r="O88" s="153"/>
      <c r="P88" s="153"/>
      <c r="Q88" s="153"/>
      <c r="R88" s="153"/>
      <c r="S88" s="153"/>
      <c r="T88" s="153"/>
      <c r="U88" s="153"/>
      <c r="V88" s="153"/>
    </row>
    <row r="89" spans="1:22" ht="16.5" customHeight="1">
      <c r="A89" s="153"/>
      <c r="B89" s="153"/>
      <c r="C89" s="153"/>
      <c r="D89" s="153"/>
      <c r="E89" s="153"/>
      <c r="F89" s="153"/>
      <c r="G89" s="153"/>
      <c r="H89" s="153"/>
      <c r="I89" s="153"/>
      <c r="J89" s="153"/>
      <c r="K89" s="173"/>
      <c r="L89" s="153"/>
      <c r="M89" s="153"/>
      <c r="N89" s="153"/>
      <c r="O89" s="153"/>
      <c r="P89" s="153"/>
      <c r="Q89" s="153"/>
      <c r="R89" s="153"/>
      <c r="S89" s="153"/>
      <c r="T89" s="153"/>
      <c r="U89" s="153"/>
      <c r="V89" s="153"/>
    </row>
    <row r="90" spans="1:22" ht="16.5" customHeight="1">
      <c r="A90" s="153"/>
      <c r="B90" s="153"/>
      <c r="C90" s="153"/>
      <c r="D90" s="153"/>
      <c r="E90" s="153"/>
      <c r="F90" s="153"/>
      <c r="G90" s="153"/>
      <c r="H90" s="153"/>
      <c r="I90" s="153"/>
      <c r="J90" s="153"/>
      <c r="K90" s="173"/>
      <c r="L90" s="153"/>
      <c r="M90" s="153"/>
      <c r="N90" s="153"/>
      <c r="O90" s="153"/>
      <c r="P90" s="153"/>
      <c r="Q90" s="153"/>
      <c r="R90" s="153"/>
      <c r="S90" s="153"/>
      <c r="T90" s="153"/>
      <c r="U90" s="153"/>
      <c r="V90" s="153"/>
    </row>
    <row r="91" spans="1:22" ht="16.5" customHeight="1">
      <c r="A91" s="153"/>
      <c r="B91" s="153"/>
      <c r="C91" s="153"/>
      <c r="D91" s="153"/>
      <c r="E91" s="153"/>
      <c r="F91" s="153"/>
      <c r="G91" s="153"/>
      <c r="H91" s="153"/>
      <c r="I91" s="153"/>
      <c r="J91" s="153"/>
      <c r="K91" s="173"/>
      <c r="L91" s="153"/>
      <c r="M91" s="153"/>
      <c r="N91" s="153"/>
      <c r="O91" s="153"/>
      <c r="P91" s="153"/>
      <c r="Q91" s="153"/>
      <c r="R91" s="153"/>
      <c r="S91" s="153"/>
      <c r="T91" s="153"/>
      <c r="U91" s="153"/>
      <c r="V91" s="153"/>
    </row>
    <row r="92" spans="1:22" ht="16.5" customHeight="1">
      <c r="A92" s="153"/>
      <c r="B92" s="153"/>
      <c r="C92" s="153"/>
      <c r="D92" s="153"/>
      <c r="E92" s="153"/>
      <c r="F92" s="153"/>
      <c r="G92" s="153"/>
      <c r="H92" s="153"/>
      <c r="I92" s="153"/>
      <c r="J92" s="153"/>
      <c r="K92" s="173"/>
      <c r="L92" s="153"/>
      <c r="M92" s="153"/>
      <c r="N92" s="153"/>
      <c r="O92" s="153"/>
      <c r="P92" s="153"/>
      <c r="Q92" s="153"/>
      <c r="R92" s="153"/>
      <c r="S92" s="153"/>
      <c r="T92" s="153"/>
      <c r="U92" s="153"/>
      <c r="V92" s="153"/>
    </row>
    <row r="93" spans="1:22" ht="16.5" customHeight="1">
      <c r="A93" s="153"/>
      <c r="B93" s="153"/>
      <c r="C93" s="153"/>
      <c r="D93" s="153"/>
      <c r="E93" s="153"/>
      <c r="F93" s="153"/>
      <c r="G93" s="153"/>
      <c r="H93" s="153"/>
      <c r="I93" s="153"/>
      <c r="J93" s="153"/>
      <c r="K93" s="173"/>
      <c r="L93" s="153"/>
      <c r="M93" s="153"/>
      <c r="N93" s="153"/>
      <c r="O93" s="153"/>
      <c r="P93" s="153"/>
      <c r="Q93" s="153"/>
      <c r="R93" s="153"/>
      <c r="S93" s="153"/>
      <c r="T93" s="153"/>
      <c r="U93" s="153"/>
      <c r="V93" s="153"/>
    </row>
    <row r="94" spans="1:22" ht="16.5" customHeight="1">
      <c r="A94" s="153"/>
      <c r="B94" s="153"/>
      <c r="C94" s="153"/>
      <c r="D94" s="153"/>
      <c r="E94" s="153"/>
      <c r="F94" s="153"/>
      <c r="G94" s="153"/>
      <c r="H94" s="153"/>
      <c r="I94" s="153"/>
      <c r="J94" s="153"/>
      <c r="K94" s="173"/>
      <c r="L94" s="153"/>
      <c r="M94" s="153"/>
      <c r="N94" s="153"/>
      <c r="O94" s="153"/>
      <c r="P94" s="153"/>
      <c r="Q94" s="153"/>
      <c r="R94" s="153"/>
      <c r="S94" s="153"/>
      <c r="T94" s="153"/>
      <c r="U94" s="153"/>
      <c r="V94" s="153"/>
    </row>
    <row r="95" spans="1:22" ht="16.5" customHeight="1">
      <c r="A95" s="153"/>
      <c r="B95" s="153"/>
      <c r="C95" s="153"/>
      <c r="D95" s="153"/>
      <c r="E95" s="153"/>
      <c r="F95" s="153"/>
      <c r="G95" s="153"/>
      <c r="H95" s="153"/>
      <c r="I95" s="153"/>
      <c r="J95" s="153"/>
      <c r="K95" s="173"/>
      <c r="L95" s="153"/>
      <c r="M95" s="153"/>
      <c r="N95" s="153"/>
      <c r="O95" s="153"/>
      <c r="P95" s="153"/>
      <c r="Q95" s="153"/>
      <c r="R95" s="153"/>
      <c r="S95" s="153"/>
      <c r="T95" s="153"/>
      <c r="U95" s="153"/>
      <c r="V95" s="153"/>
    </row>
    <row r="96" spans="1:22" ht="16.5" customHeight="1">
      <c r="A96" s="153"/>
      <c r="B96" s="153"/>
      <c r="C96" s="153"/>
      <c r="D96" s="153"/>
      <c r="E96" s="153"/>
      <c r="F96" s="153"/>
      <c r="G96" s="153"/>
      <c r="H96" s="153"/>
      <c r="I96" s="153"/>
      <c r="J96" s="153"/>
      <c r="K96" s="173"/>
      <c r="L96" s="153"/>
      <c r="M96" s="153"/>
      <c r="N96" s="153"/>
      <c r="O96" s="153"/>
      <c r="P96" s="153"/>
      <c r="Q96" s="153"/>
      <c r="R96" s="153"/>
      <c r="S96" s="153"/>
      <c r="T96" s="153"/>
      <c r="U96" s="153"/>
      <c r="V96" s="153"/>
    </row>
    <row r="97" spans="1:22" ht="16.5" customHeight="1">
      <c r="A97" s="153"/>
      <c r="B97" s="153"/>
      <c r="C97" s="153"/>
      <c r="D97" s="153"/>
      <c r="E97" s="153"/>
      <c r="F97" s="153"/>
      <c r="G97" s="153"/>
      <c r="H97" s="153"/>
      <c r="I97" s="153"/>
      <c r="J97" s="153"/>
      <c r="K97" s="173"/>
      <c r="L97" s="153"/>
      <c r="M97" s="153"/>
      <c r="N97" s="153"/>
      <c r="O97" s="153"/>
      <c r="P97" s="153"/>
      <c r="Q97" s="153"/>
      <c r="R97" s="153"/>
      <c r="S97" s="153"/>
      <c r="T97" s="153"/>
      <c r="U97" s="153"/>
      <c r="V97" s="153"/>
    </row>
    <row r="98" spans="1:22" ht="16.5" customHeight="1">
      <c r="A98" s="153"/>
      <c r="B98" s="153"/>
      <c r="C98" s="153"/>
      <c r="D98" s="153"/>
      <c r="E98" s="153"/>
      <c r="F98" s="153"/>
      <c r="G98" s="153"/>
      <c r="H98" s="153"/>
      <c r="I98" s="153"/>
      <c r="J98" s="153"/>
      <c r="K98" s="173"/>
      <c r="L98" s="153"/>
      <c r="M98" s="153"/>
      <c r="N98" s="153"/>
      <c r="O98" s="153"/>
      <c r="P98" s="153"/>
      <c r="Q98" s="153"/>
      <c r="R98" s="153"/>
      <c r="S98" s="153"/>
      <c r="T98" s="153"/>
      <c r="U98" s="153"/>
      <c r="V98" s="153"/>
    </row>
    <row r="99" spans="1:22" ht="16.5" customHeight="1">
      <c r="A99" s="153"/>
      <c r="B99" s="153"/>
      <c r="C99" s="153"/>
      <c r="D99" s="153"/>
      <c r="E99" s="153"/>
      <c r="F99" s="153"/>
      <c r="G99" s="153"/>
      <c r="H99" s="153"/>
      <c r="I99" s="153"/>
      <c r="J99" s="153"/>
      <c r="K99" s="173"/>
      <c r="L99" s="153"/>
      <c r="M99" s="153"/>
      <c r="N99" s="153"/>
      <c r="O99" s="153"/>
      <c r="P99" s="153"/>
      <c r="Q99" s="153"/>
      <c r="R99" s="153"/>
      <c r="S99" s="153"/>
      <c r="T99" s="153"/>
      <c r="U99" s="153"/>
      <c r="V99" s="153"/>
    </row>
    <row r="100" spans="1:22" ht="16.5" customHeight="1">
      <c r="A100" s="153"/>
      <c r="B100" s="153"/>
      <c r="C100" s="153"/>
      <c r="D100" s="153"/>
      <c r="E100" s="153"/>
      <c r="F100" s="153"/>
      <c r="G100" s="153"/>
      <c r="H100" s="153"/>
      <c r="I100" s="153"/>
      <c r="J100" s="153"/>
      <c r="K100" s="173"/>
      <c r="L100" s="153"/>
      <c r="M100" s="153"/>
      <c r="N100" s="153"/>
      <c r="O100" s="153"/>
      <c r="P100" s="153"/>
      <c r="Q100" s="153"/>
      <c r="R100" s="153"/>
      <c r="S100" s="153"/>
      <c r="T100" s="153"/>
      <c r="U100" s="153"/>
      <c r="V100" s="153"/>
    </row>
  </sheetData>
  <sheetProtection/>
  <mergeCells count="29">
    <mergeCell ref="A11:A13"/>
    <mergeCell ref="C11:E11"/>
    <mergeCell ref="F11:H11"/>
    <mergeCell ref="A5:Q5"/>
    <mergeCell ref="A10:P10"/>
    <mergeCell ref="I12:I13"/>
    <mergeCell ref="M12:M13"/>
    <mergeCell ref="J12:J13"/>
    <mergeCell ref="K12:K13"/>
    <mergeCell ref="L12:L13"/>
    <mergeCell ref="G12:H12"/>
    <mergeCell ref="C12:C13"/>
    <mergeCell ref="B11:B13"/>
    <mergeCell ref="T12:T13"/>
    <mergeCell ref="R11:T11"/>
    <mergeCell ref="D12:D13"/>
    <mergeCell ref="E12:E13"/>
    <mergeCell ref="I11:Q11"/>
    <mergeCell ref="N12:P12"/>
    <mergeCell ref="R12:R13"/>
    <mergeCell ref="Q12:Q13"/>
    <mergeCell ref="O1:P1"/>
    <mergeCell ref="S1:T1"/>
    <mergeCell ref="S2:T2"/>
    <mergeCell ref="A4:T4"/>
    <mergeCell ref="A6:P6"/>
    <mergeCell ref="A7:P7"/>
    <mergeCell ref="S12:S13"/>
    <mergeCell ref="F12:F13"/>
  </mergeCells>
  <printOptions/>
  <pageMargins left="0.31" right="0.2" top="0.24" bottom="0.23" header="0" footer="0"/>
  <pageSetup horizontalDpi="600" verticalDpi="600" orientation="landscape" paperSize="9" scale="49" r:id="rId1"/>
</worksheet>
</file>

<file path=xl/worksheets/sheet8.xml><?xml version="1.0" encoding="utf-8"?>
<worksheet xmlns="http://schemas.openxmlformats.org/spreadsheetml/2006/main" xmlns:r="http://schemas.openxmlformats.org/officeDocument/2006/relationships">
  <sheetPr>
    <tabColor rgb="FFFF0000"/>
  </sheetPr>
  <dimension ref="A1:T100"/>
  <sheetViews>
    <sheetView zoomScalePageLayoutView="0" workbookViewId="0" topLeftCell="A1">
      <pane xSplit="9" ySplit="9" topLeftCell="J10" activePane="bottomRight" state="frozen"/>
      <selection pane="topLeft" activeCell="A1" sqref="A1"/>
      <selection pane="topRight" activeCell="J1" sqref="J1"/>
      <selection pane="bottomLeft" activeCell="A10" sqref="A10"/>
      <selection pane="bottomRight" activeCell="K23" sqref="K23"/>
    </sheetView>
  </sheetViews>
  <sheetFormatPr defaultColWidth="14.421875" defaultRowHeight="15" customHeight="1"/>
  <cols>
    <col min="1" max="1" width="5.421875" style="0" customWidth="1"/>
    <col min="2" max="2" width="18.28125" style="0" customWidth="1"/>
    <col min="3" max="3" width="16.7109375" style="0" customWidth="1"/>
    <col min="4" max="4" width="17.7109375" style="0" customWidth="1"/>
    <col min="5" max="5" width="15.7109375" style="0" customWidth="1"/>
    <col min="6" max="6" width="9.140625" style="0" customWidth="1"/>
    <col min="7" max="7" width="13.8515625" style="0" customWidth="1"/>
    <col min="8" max="9" width="9.140625" style="0" customWidth="1"/>
    <col min="10" max="10" width="15.140625" style="0" customWidth="1"/>
    <col min="11" max="11" width="12.28125" style="0" customWidth="1"/>
    <col min="12" max="13" width="9.140625" style="0" customWidth="1"/>
    <col min="14" max="14" width="16.57421875" style="0" customWidth="1"/>
    <col min="15" max="15" width="18.28125" style="0" customWidth="1"/>
    <col min="16" max="16" width="16.00390625" style="0" customWidth="1"/>
    <col min="17" max="17" width="15.00390625" style="0" customWidth="1"/>
    <col min="18" max="20" width="8.00390625" style="0" hidden="1" customWidth="1"/>
  </cols>
  <sheetData>
    <row r="1" spans="1:20" ht="43.5" customHeight="1">
      <c r="A1" s="410" t="s">
        <v>327</v>
      </c>
      <c r="B1" s="358"/>
      <c r="C1" s="358"/>
      <c r="D1" s="358"/>
      <c r="E1" s="358"/>
      <c r="F1" s="358"/>
      <c r="G1" s="358"/>
      <c r="H1" s="358"/>
      <c r="I1" s="358"/>
      <c r="J1" s="358"/>
      <c r="K1" s="358"/>
      <c r="L1" s="358"/>
      <c r="M1" s="358"/>
      <c r="N1" s="358"/>
      <c r="O1" s="358"/>
      <c r="P1" s="358"/>
      <c r="Q1" s="358"/>
      <c r="R1" s="358"/>
      <c r="S1" s="358"/>
      <c r="T1" s="358"/>
    </row>
    <row r="2" spans="1:20" ht="12.75">
      <c r="A2" s="411" t="s">
        <v>328</v>
      </c>
      <c r="B2" s="358"/>
      <c r="C2" s="358"/>
      <c r="D2" s="358"/>
      <c r="E2" s="358"/>
      <c r="F2" s="358"/>
      <c r="G2" s="358"/>
      <c r="H2" s="358"/>
      <c r="I2" s="358"/>
      <c r="J2" s="358"/>
      <c r="K2" s="358"/>
      <c r="L2" s="358"/>
      <c r="M2" s="358"/>
      <c r="N2" s="358"/>
      <c r="O2" s="358"/>
      <c r="P2" s="358"/>
      <c r="Q2" s="358"/>
      <c r="R2" s="358"/>
      <c r="S2" s="358"/>
      <c r="T2" s="358"/>
    </row>
    <row r="3" spans="1:20" ht="15">
      <c r="A3" s="409" t="str">
        <f>+'54 (2)'!A5:P5</f>
        <v>(Kèm theo Nghị quyết số     /NQ-HĐND  ngày    tháng 7 năm 2021 của Hội đồng nhân dân  huyện Ia H'Drai)</v>
      </c>
      <c r="B3" s="358"/>
      <c r="C3" s="358"/>
      <c r="D3" s="358"/>
      <c r="E3" s="358"/>
      <c r="F3" s="358"/>
      <c r="G3" s="358"/>
      <c r="H3" s="358"/>
      <c r="I3" s="358"/>
      <c r="J3" s="358"/>
      <c r="K3" s="358"/>
      <c r="L3" s="358"/>
      <c r="M3" s="358"/>
      <c r="N3" s="358"/>
      <c r="O3" s="358"/>
      <c r="P3" s="358"/>
      <c r="Q3" s="358"/>
      <c r="R3" s="174"/>
      <c r="S3" s="174"/>
      <c r="T3" s="174"/>
    </row>
    <row r="4" spans="1:20" ht="15" hidden="1">
      <c r="A4" s="409" t="str">
        <f>+'54 (2)'!A6:P6</f>
        <v>(Kèm theo tờ trình số     /TTr-UBND ngày     tháng    năm 2021 của Ủy ban nhân dân huyện Ia H'Drai)</v>
      </c>
      <c r="B4" s="358"/>
      <c r="C4" s="358"/>
      <c r="D4" s="358"/>
      <c r="E4" s="358"/>
      <c r="F4" s="358"/>
      <c r="G4" s="358"/>
      <c r="H4" s="358"/>
      <c r="I4" s="358"/>
      <c r="J4" s="358"/>
      <c r="K4" s="358"/>
      <c r="L4" s="358"/>
      <c r="M4" s="358"/>
      <c r="N4" s="358"/>
      <c r="O4" s="358"/>
      <c r="P4" s="358"/>
      <c r="Q4" s="358"/>
      <c r="R4" s="174"/>
      <c r="S4" s="174"/>
      <c r="T4" s="174"/>
    </row>
    <row r="5" spans="1:20" ht="15" hidden="1">
      <c r="A5" s="409" t="str">
        <f>+'54 (2)'!A7:P7</f>
        <v>(Kèm theo tờ trình số     /TTr-TCKH ngày     tháng    năm 2021 của phòng Tài chính - Kế hoạch huyện)</v>
      </c>
      <c r="B5" s="358"/>
      <c r="C5" s="358"/>
      <c r="D5" s="358"/>
      <c r="E5" s="358"/>
      <c r="F5" s="358"/>
      <c r="G5" s="358"/>
      <c r="H5" s="358"/>
      <c r="I5" s="358"/>
      <c r="J5" s="358"/>
      <c r="K5" s="358"/>
      <c r="L5" s="358"/>
      <c r="M5" s="358"/>
      <c r="N5" s="358"/>
      <c r="O5" s="358"/>
      <c r="P5" s="358"/>
      <c r="Q5" s="358"/>
      <c r="R5" s="174"/>
      <c r="S5" s="174"/>
      <c r="T5" s="174"/>
    </row>
    <row r="6" spans="1:20" ht="14.25">
      <c r="A6" s="174"/>
      <c r="B6" s="174"/>
      <c r="C6" s="174"/>
      <c r="D6" s="174"/>
      <c r="E6" s="174"/>
      <c r="F6" s="174"/>
      <c r="G6" s="174"/>
      <c r="H6" s="174"/>
      <c r="I6" s="174"/>
      <c r="J6" s="174"/>
      <c r="K6" s="174"/>
      <c r="L6" s="174"/>
      <c r="M6" s="174"/>
      <c r="N6" s="174"/>
      <c r="O6" s="174"/>
      <c r="P6" s="174"/>
      <c r="Q6" s="174"/>
      <c r="R6" s="174"/>
      <c r="S6" s="174"/>
      <c r="T6" s="174"/>
    </row>
    <row r="7" spans="1:20" ht="13.5">
      <c r="A7" s="408" t="s">
        <v>329</v>
      </c>
      <c r="B7" s="380"/>
      <c r="C7" s="380"/>
      <c r="D7" s="380"/>
      <c r="E7" s="380"/>
      <c r="F7" s="380"/>
      <c r="G7" s="380"/>
      <c r="H7" s="380"/>
      <c r="I7" s="380"/>
      <c r="J7" s="380"/>
      <c r="K7" s="380"/>
      <c r="L7" s="380"/>
      <c r="M7" s="380"/>
      <c r="N7" s="380"/>
      <c r="O7" s="380"/>
      <c r="P7" s="380"/>
      <c r="Q7" s="380"/>
      <c r="R7" s="380"/>
      <c r="S7" s="380"/>
      <c r="T7" s="380"/>
    </row>
    <row r="8" spans="1:20" ht="12.75">
      <c r="A8" s="407" t="s">
        <v>5</v>
      </c>
      <c r="B8" s="407" t="s">
        <v>330</v>
      </c>
      <c r="C8" s="406" t="s">
        <v>331</v>
      </c>
      <c r="D8" s="406" t="s">
        <v>8</v>
      </c>
      <c r="E8" s="406" t="s">
        <v>192</v>
      </c>
      <c r="F8" s="406" t="s">
        <v>193</v>
      </c>
      <c r="G8" s="406" t="s">
        <v>332</v>
      </c>
      <c r="H8" s="406" t="s">
        <v>210</v>
      </c>
      <c r="I8" s="406" t="s">
        <v>333</v>
      </c>
      <c r="J8" s="406" t="s">
        <v>334</v>
      </c>
      <c r="K8" s="406" t="s">
        <v>335</v>
      </c>
      <c r="L8" s="406" t="s">
        <v>336</v>
      </c>
      <c r="M8" s="406" t="s">
        <v>337</v>
      </c>
      <c r="N8" s="406" t="s">
        <v>338</v>
      </c>
      <c r="O8" s="412" t="s">
        <v>339</v>
      </c>
      <c r="P8" s="413"/>
      <c r="Q8" s="406" t="s">
        <v>340</v>
      </c>
      <c r="R8" s="406" t="s">
        <v>341</v>
      </c>
      <c r="S8" s="406" t="s">
        <v>342</v>
      </c>
      <c r="T8" s="406" t="s">
        <v>343</v>
      </c>
    </row>
    <row r="9" spans="1:20" ht="57" customHeight="1">
      <c r="A9" s="386"/>
      <c r="B9" s="386"/>
      <c r="C9" s="386"/>
      <c r="D9" s="386"/>
      <c r="E9" s="386"/>
      <c r="F9" s="386"/>
      <c r="G9" s="386"/>
      <c r="H9" s="386"/>
      <c r="I9" s="386"/>
      <c r="J9" s="386"/>
      <c r="K9" s="386"/>
      <c r="L9" s="386"/>
      <c r="M9" s="386"/>
      <c r="N9" s="386"/>
      <c r="O9" s="175" t="s">
        <v>344</v>
      </c>
      <c r="P9" s="175" t="s">
        <v>345</v>
      </c>
      <c r="Q9" s="386"/>
      <c r="R9" s="386"/>
      <c r="S9" s="386"/>
      <c r="T9" s="386"/>
    </row>
    <row r="10" spans="1:20" ht="14.25">
      <c r="A10" s="176" t="s">
        <v>10</v>
      </c>
      <c r="B10" s="176" t="s">
        <v>46</v>
      </c>
      <c r="C10" s="177">
        <v>1</v>
      </c>
      <c r="D10" s="177">
        <v>2</v>
      </c>
      <c r="E10" s="177">
        <v>3</v>
      </c>
      <c r="F10" s="177">
        <v>4</v>
      </c>
      <c r="G10" s="177">
        <v>5</v>
      </c>
      <c r="H10" s="177">
        <v>6</v>
      </c>
      <c r="I10" s="177">
        <v>7</v>
      </c>
      <c r="J10" s="177">
        <v>8</v>
      </c>
      <c r="K10" s="177">
        <v>9</v>
      </c>
      <c r="L10" s="177">
        <v>10</v>
      </c>
      <c r="M10" s="177">
        <v>11</v>
      </c>
      <c r="N10" s="177">
        <v>12</v>
      </c>
      <c r="O10" s="177">
        <v>13</v>
      </c>
      <c r="P10" s="177">
        <v>14</v>
      </c>
      <c r="Q10" s="177">
        <v>15</v>
      </c>
      <c r="R10" s="177">
        <v>16</v>
      </c>
      <c r="S10" s="177">
        <v>17</v>
      </c>
      <c r="T10" s="177" t="s">
        <v>346</v>
      </c>
    </row>
    <row r="11" spans="1:20" ht="14.25">
      <c r="A11" s="176"/>
      <c r="B11" s="178" t="s">
        <v>347</v>
      </c>
      <c r="C11" s="179">
        <f aca="true" t="shared" si="0" ref="C11:T11">SUM(C12:C15)</f>
        <v>73965000000</v>
      </c>
      <c r="D11" s="179">
        <f t="shared" si="0"/>
        <v>103256373133</v>
      </c>
      <c r="E11" s="179">
        <f t="shared" si="0"/>
        <v>3281922109</v>
      </c>
      <c r="F11" s="179">
        <f t="shared" si="0"/>
        <v>0</v>
      </c>
      <c r="G11" s="179">
        <f t="shared" si="0"/>
        <v>968289717</v>
      </c>
      <c r="H11" s="179">
        <f t="shared" si="0"/>
        <v>0</v>
      </c>
      <c r="I11" s="179">
        <f t="shared" si="0"/>
        <v>0</v>
      </c>
      <c r="J11" s="179">
        <f t="shared" si="0"/>
        <v>0</v>
      </c>
      <c r="K11" s="179">
        <f t="shared" si="0"/>
        <v>0</v>
      </c>
      <c r="L11" s="179">
        <f t="shared" si="0"/>
        <v>0</v>
      </c>
      <c r="M11" s="179">
        <f t="shared" si="0"/>
        <v>0</v>
      </c>
      <c r="N11" s="179">
        <f t="shared" si="0"/>
        <v>97499894307</v>
      </c>
      <c r="O11" s="179">
        <f t="shared" si="0"/>
        <v>92928938613</v>
      </c>
      <c r="P11" s="179">
        <f t="shared" si="0"/>
        <v>4570955694</v>
      </c>
      <c r="Q11" s="179">
        <f t="shared" si="0"/>
        <v>1506267000</v>
      </c>
      <c r="R11" s="179">
        <f t="shared" si="0"/>
        <v>0</v>
      </c>
      <c r="S11" s="179">
        <f t="shared" si="0"/>
        <v>0</v>
      </c>
      <c r="T11" s="179">
        <f t="shared" si="0"/>
        <v>0</v>
      </c>
    </row>
    <row r="12" spans="1:20" ht="30" customHeight="1">
      <c r="A12" s="180">
        <v>1</v>
      </c>
      <c r="B12" s="181" t="s">
        <v>348</v>
      </c>
      <c r="C12" s="182">
        <f>+'54 (2)'!D31+'54 (2)'!G31</f>
        <v>42860000000</v>
      </c>
      <c r="D12" s="182">
        <f>SUM(E12:N12)+Q12+R12</f>
        <v>72348819454</v>
      </c>
      <c r="E12" s="182">
        <v>351225000</v>
      </c>
      <c r="F12" s="182"/>
      <c r="G12" s="182"/>
      <c r="H12" s="182"/>
      <c r="I12" s="182"/>
      <c r="J12" s="182"/>
      <c r="K12" s="182"/>
      <c r="L12" s="182"/>
      <c r="M12" s="182"/>
      <c r="N12" s="182">
        <v>70491327454</v>
      </c>
      <c r="O12" s="182">
        <f>+N12-P12</f>
        <v>65920371760</v>
      </c>
      <c r="P12" s="182">
        <v>4570955694</v>
      </c>
      <c r="Q12" s="182">
        <v>1506267000</v>
      </c>
      <c r="R12" s="182"/>
      <c r="S12" s="182"/>
      <c r="T12" s="182"/>
    </row>
    <row r="13" spans="1:20" ht="15">
      <c r="A13" s="183">
        <v>2</v>
      </c>
      <c r="B13" s="184" t="s">
        <v>315</v>
      </c>
      <c r="C13" s="185">
        <f>+'54 (2)'!D47+'54 (2)'!G47</f>
        <v>6716000000</v>
      </c>
      <c r="D13" s="185">
        <f>SUM(E13:N13)+Q13+R13</f>
        <v>6624979000</v>
      </c>
      <c r="E13" s="185">
        <v>1139997000</v>
      </c>
      <c r="F13" s="185"/>
      <c r="G13" s="185">
        <v>199936000</v>
      </c>
      <c r="H13" s="185"/>
      <c r="I13" s="185"/>
      <c r="J13" s="185"/>
      <c r="K13" s="185"/>
      <c r="L13" s="185"/>
      <c r="M13" s="185"/>
      <c r="N13" s="185">
        <f>SUM(O13:P13)</f>
        <v>5285046000</v>
      </c>
      <c r="O13" s="185">
        <f>+'54 (2)'!O47-'55'!E13+'54 (2)'!J47-G13</f>
        <v>5285046000</v>
      </c>
      <c r="P13" s="185"/>
      <c r="Q13" s="185"/>
      <c r="R13" s="185"/>
      <c r="S13" s="185"/>
      <c r="T13" s="185"/>
    </row>
    <row r="14" spans="1:20" ht="15">
      <c r="A14" s="183">
        <v>3</v>
      </c>
      <c r="B14" s="184" t="s">
        <v>316</v>
      </c>
      <c r="C14" s="185">
        <f>+'54 (2)'!G48</f>
        <v>10060000000</v>
      </c>
      <c r="D14" s="185">
        <f>SUM(E14:N14)+Q14+R14</f>
        <v>9978456679</v>
      </c>
      <c r="E14" s="185">
        <v>1785539109</v>
      </c>
      <c r="F14" s="185"/>
      <c r="G14" s="185">
        <v>199797717</v>
      </c>
      <c r="H14" s="185"/>
      <c r="I14" s="185"/>
      <c r="J14" s="185"/>
      <c r="K14" s="185"/>
      <c r="L14" s="185"/>
      <c r="M14" s="185"/>
      <c r="N14" s="185">
        <f>SUM(O14:P14)</f>
        <v>7993119853</v>
      </c>
      <c r="O14" s="185">
        <f>+'54 (2)'!O48-E14-G14</f>
        <v>7993119853</v>
      </c>
      <c r="P14" s="185"/>
      <c r="Q14" s="185"/>
      <c r="R14" s="185"/>
      <c r="S14" s="185"/>
      <c r="T14" s="185"/>
    </row>
    <row r="15" spans="1:20" ht="15">
      <c r="A15" s="186">
        <v>4</v>
      </c>
      <c r="B15" s="187" t="s">
        <v>317</v>
      </c>
      <c r="C15" s="188">
        <f>+'54 (2)'!F49</f>
        <v>14329000000</v>
      </c>
      <c r="D15" s="188">
        <f>SUM(E15:N15)+Q15+R15</f>
        <v>14304118000</v>
      </c>
      <c r="E15" s="188">
        <v>5161000</v>
      </c>
      <c r="F15" s="188"/>
      <c r="G15" s="188">
        <v>568556000</v>
      </c>
      <c r="H15" s="188"/>
      <c r="I15" s="188"/>
      <c r="J15" s="188"/>
      <c r="K15" s="188"/>
      <c r="L15" s="188"/>
      <c r="M15" s="188"/>
      <c r="N15" s="188">
        <f>SUM(O15:P15)</f>
        <v>13730401000</v>
      </c>
      <c r="O15" s="188">
        <f>+'54 (2)'!O49-'55'!E15-G15</f>
        <v>13730401000</v>
      </c>
      <c r="P15" s="188"/>
      <c r="Q15" s="188"/>
      <c r="R15" s="188"/>
      <c r="S15" s="188"/>
      <c r="T15" s="188"/>
    </row>
    <row r="16" spans="1:20" ht="15" hidden="1">
      <c r="A16" s="189"/>
      <c r="B16" s="190"/>
      <c r="C16" s="191"/>
      <c r="D16" s="192"/>
      <c r="E16" s="191"/>
      <c r="F16" s="191"/>
      <c r="G16" s="191"/>
      <c r="H16" s="191"/>
      <c r="I16" s="191"/>
      <c r="J16" s="191"/>
      <c r="K16" s="191"/>
      <c r="L16" s="191"/>
      <c r="M16" s="191"/>
      <c r="N16" s="192">
        <f>SUM(O16:P16)</f>
        <v>0</v>
      </c>
      <c r="O16" s="191"/>
      <c r="P16" s="191"/>
      <c r="Q16" s="191"/>
      <c r="R16" s="191"/>
      <c r="S16" s="191"/>
      <c r="T16" s="193"/>
    </row>
    <row r="17" spans="1:20" ht="15">
      <c r="A17" s="194"/>
      <c r="B17" s="194"/>
      <c r="C17" s="195"/>
      <c r="D17" s="195"/>
      <c r="E17" s="195"/>
      <c r="F17" s="195"/>
      <c r="G17" s="195"/>
      <c r="H17" s="195"/>
      <c r="I17" s="195"/>
      <c r="J17" s="195"/>
      <c r="K17" s="195"/>
      <c r="L17" s="195"/>
      <c r="M17" s="195"/>
      <c r="N17" s="195"/>
      <c r="O17" s="195"/>
      <c r="P17" s="195"/>
      <c r="Q17" s="195"/>
      <c r="R17" s="195"/>
      <c r="S17" s="195"/>
      <c r="T17" s="195"/>
    </row>
    <row r="18" spans="1:20" ht="15">
      <c r="A18" s="194"/>
      <c r="B18" s="194"/>
      <c r="C18" s="195"/>
      <c r="D18" s="195"/>
      <c r="E18" s="195"/>
      <c r="F18" s="195"/>
      <c r="G18" s="195"/>
      <c r="H18" s="195"/>
      <c r="I18" s="195"/>
      <c r="J18" s="195"/>
      <c r="K18" s="195"/>
      <c r="L18" s="195"/>
      <c r="M18" s="195"/>
      <c r="N18" s="195"/>
      <c r="O18" s="195"/>
      <c r="P18" s="195"/>
      <c r="Q18" s="195"/>
      <c r="R18" s="195"/>
      <c r="S18" s="195"/>
      <c r="T18" s="195"/>
    </row>
    <row r="19" spans="1:20" ht="15">
      <c r="A19" s="194"/>
      <c r="B19" s="194"/>
      <c r="C19" s="195"/>
      <c r="D19" s="195"/>
      <c r="E19" s="195"/>
      <c r="F19" s="195"/>
      <c r="G19" s="195"/>
      <c r="H19" s="195"/>
      <c r="I19" s="195"/>
      <c r="J19" s="195"/>
      <c r="K19" s="195"/>
      <c r="L19" s="195"/>
      <c r="M19" s="195"/>
      <c r="N19" s="195"/>
      <c r="O19" s="195"/>
      <c r="P19" s="195"/>
      <c r="Q19" s="195"/>
      <c r="R19" s="195"/>
      <c r="S19" s="195"/>
      <c r="T19" s="195"/>
    </row>
    <row r="20" spans="1:20" ht="15">
      <c r="A20" s="194"/>
      <c r="B20" s="194"/>
      <c r="C20" s="195"/>
      <c r="D20" s="195"/>
      <c r="E20" s="195"/>
      <c r="F20" s="195"/>
      <c r="G20" s="195"/>
      <c r="H20" s="195"/>
      <c r="I20" s="195"/>
      <c r="J20" s="195"/>
      <c r="K20" s="195"/>
      <c r="L20" s="195"/>
      <c r="M20" s="195"/>
      <c r="N20" s="195"/>
      <c r="O20" s="195"/>
      <c r="P20" s="195"/>
      <c r="Q20" s="195"/>
      <c r="R20" s="195"/>
      <c r="S20" s="195"/>
      <c r="T20" s="195"/>
    </row>
    <row r="21" spans="1:20" ht="15.75" customHeight="1">
      <c r="A21" s="194"/>
      <c r="B21" s="194"/>
      <c r="C21" s="195"/>
      <c r="D21" s="195"/>
      <c r="E21" s="195"/>
      <c r="F21" s="195"/>
      <c r="G21" s="195"/>
      <c r="H21" s="195"/>
      <c r="I21" s="195"/>
      <c r="J21" s="195"/>
      <c r="K21" s="195"/>
      <c r="L21" s="195"/>
      <c r="M21" s="195"/>
      <c r="N21" s="195"/>
      <c r="O21" s="195"/>
      <c r="P21" s="195"/>
      <c r="Q21" s="195"/>
      <c r="R21" s="195"/>
      <c r="S21" s="195"/>
      <c r="T21" s="195"/>
    </row>
    <row r="22" spans="1:20" ht="15.75" customHeight="1">
      <c r="A22" s="194"/>
      <c r="B22" s="194"/>
      <c r="C22" s="195"/>
      <c r="D22" s="195"/>
      <c r="E22" s="195"/>
      <c r="F22" s="195"/>
      <c r="G22" s="195"/>
      <c r="H22" s="195"/>
      <c r="I22" s="195"/>
      <c r="J22" s="195"/>
      <c r="K22" s="195"/>
      <c r="L22" s="195"/>
      <c r="M22" s="195"/>
      <c r="N22" s="195"/>
      <c r="O22" s="195"/>
      <c r="P22" s="195"/>
      <c r="Q22" s="195"/>
      <c r="R22" s="195"/>
      <c r="S22" s="195"/>
      <c r="T22" s="195"/>
    </row>
    <row r="23" spans="1:20" ht="15.75" customHeight="1">
      <c r="A23" s="194"/>
      <c r="B23" s="194"/>
      <c r="C23" s="195"/>
      <c r="D23" s="195"/>
      <c r="E23" s="195"/>
      <c r="F23" s="195"/>
      <c r="G23" s="195"/>
      <c r="H23" s="195"/>
      <c r="I23" s="195"/>
      <c r="J23" s="195"/>
      <c r="K23" s="195"/>
      <c r="L23" s="195"/>
      <c r="M23" s="195"/>
      <c r="N23" s="195"/>
      <c r="O23" s="195"/>
      <c r="P23" s="195"/>
      <c r="Q23" s="195"/>
      <c r="R23" s="195"/>
      <c r="S23" s="195"/>
      <c r="T23" s="195"/>
    </row>
    <row r="24" spans="1:20" ht="15.75" customHeight="1">
      <c r="A24" s="194"/>
      <c r="B24" s="194"/>
      <c r="C24" s="195"/>
      <c r="D24" s="195"/>
      <c r="E24" s="195"/>
      <c r="F24" s="195"/>
      <c r="G24" s="195"/>
      <c r="H24" s="195"/>
      <c r="I24" s="195"/>
      <c r="J24" s="195"/>
      <c r="K24" s="195"/>
      <c r="L24" s="195"/>
      <c r="M24" s="195"/>
      <c r="N24" s="195"/>
      <c r="O24" s="195"/>
      <c r="P24" s="195"/>
      <c r="Q24" s="195"/>
      <c r="R24" s="195"/>
      <c r="S24" s="195"/>
      <c r="T24" s="195"/>
    </row>
    <row r="25" spans="1:20" ht="15.75" customHeight="1">
      <c r="A25" s="194"/>
      <c r="B25" s="194"/>
      <c r="C25" s="195"/>
      <c r="D25" s="195"/>
      <c r="E25" s="195"/>
      <c r="F25" s="195"/>
      <c r="G25" s="195"/>
      <c r="H25" s="195"/>
      <c r="I25" s="195"/>
      <c r="J25" s="195"/>
      <c r="K25" s="195"/>
      <c r="L25" s="195"/>
      <c r="M25" s="195"/>
      <c r="N25" s="195"/>
      <c r="O25" s="195"/>
      <c r="P25" s="195"/>
      <c r="Q25" s="195"/>
      <c r="R25" s="195"/>
      <c r="S25" s="195"/>
      <c r="T25" s="195"/>
    </row>
    <row r="26" spans="1:20" ht="15.75" customHeight="1">
      <c r="A26" s="194"/>
      <c r="B26" s="194"/>
      <c r="C26" s="195"/>
      <c r="D26" s="195"/>
      <c r="E26" s="195"/>
      <c r="F26" s="195"/>
      <c r="G26" s="195"/>
      <c r="H26" s="195"/>
      <c r="I26" s="195"/>
      <c r="J26" s="195"/>
      <c r="K26" s="195"/>
      <c r="L26" s="195"/>
      <c r="M26" s="195"/>
      <c r="N26" s="195"/>
      <c r="O26" s="195"/>
      <c r="P26" s="195"/>
      <c r="Q26" s="195"/>
      <c r="R26" s="195"/>
      <c r="S26" s="195"/>
      <c r="T26" s="195"/>
    </row>
    <row r="27" spans="1:20" ht="15.75" customHeight="1">
      <c r="A27" s="194"/>
      <c r="B27" s="194"/>
      <c r="C27" s="195"/>
      <c r="D27" s="195"/>
      <c r="E27" s="195"/>
      <c r="F27" s="195"/>
      <c r="G27" s="195"/>
      <c r="H27" s="195"/>
      <c r="I27" s="195"/>
      <c r="J27" s="195"/>
      <c r="K27" s="195"/>
      <c r="L27" s="195"/>
      <c r="M27" s="195"/>
      <c r="N27" s="195"/>
      <c r="O27" s="195"/>
      <c r="P27" s="195"/>
      <c r="Q27" s="195"/>
      <c r="R27" s="195"/>
      <c r="S27" s="195"/>
      <c r="T27" s="195"/>
    </row>
    <row r="28" spans="1:20" ht="15.75" customHeight="1">
      <c r="A28" s="194"/>
      <c r="B28" s="194"/>
      <c r="C28" s="195"/>
      <c r="D28" s="195"/>
      <c r="E28" s="195"/>
      <c r="F28" s="195"/>
      <c r="G28" s="195"/>
      <c r="H28" s="195"/>
      <c r="I28" s="195"/>
      <c r="J28" s="195"/>
      <c r="K28" s="195"/>
      <c r="L28" s="195"/>
      <c r="M28" s="195"/>
      <c r="N28" s="195"/>
      <c r="O28" s="195"/>
      <c r="P28" s="195"/>
      <c r="Q28" s="195"/>
      <c r="R28" s="195"/>
      <c r="S28" s="195"/>
      <c r="T28" s="195"/>
    </row>
    <row r="29" spans="1:20" ht="15.75" customHeight="1">
      <c r="A29" s="194"/>
      <c r="B29" s="194"/>
      <c r="C29" s="195"/>
      <c r="D29" s="195"/>
      <c r="E29" s="195"/>
      <c r="F29" s="195"/>
      <c r="G29" s="195"/>
      <c r="H29" s="195"/>
      <c r="I29" s="195"/>
      <c r="J29" s="195"/>
      <c r="K29" s="195"/>
      <c r="L29" s="195"/>
      <c r="M29" s="195"/>
      <c r="N29" s="195"/>
      <c r="O29" s="195"/>
      <c r="P29" s="195"/>
      <c r="Q29" s="195"/>
      <c r="R29" s="195"/>
      <c r="S29" s="195"/>
      <c r="T29" s="195"/>
    </row>
    <row r="30" spans="1:20" ht="15.75" customHeight="1">
      <c r="A30" s="194"/>
      <c r="B30" s="194"/>
      <c r="C30" s="195"/>
      <c r="D30" s="195"/>
      <c r="E30" s="195"/>
      <c r="F30" s="195"/>
      <c r="G30" s="195"/>
      <c r="H30" s="195"/>
      <c r="I30" s="195"/>
      <c r="J30" s="195"/>
      <c r="K30" s="195"/>
      <c r="L30" s="195"/>
      <c r="M30" s="195"/>
      <c r="N30" s="195"/>
      <c r="O30" s="195"/>
      <c r="P30" s="195"/>
      <c r="Q30" s="195"/>
      <c r="R30" s="195"/>
      <c r="S30" s="195"/>
      <c r="T30" s="195"/>
    </row>
    <row r="31" spans="1:20" ht="15.75" customHeight="1">
      <c r="A31" s="194"/>
      <c r="B31" s="194"/>
      <c r="C31" s="195"/>
      <c r="D31" s="195"/>
      <c r="E31" s="195"/>
      <c r="F31" s="195"/>
      <c r="G31" s="195"/>
      <c r="H31" s="195"/>
      <c r="I31" s="195"/>
      <c r="J31" s="195"/>
      <c r="K31" s="195"/>
      <c r="L31" s="195"/>
      <c r="M31" s="195"/>
      <c r="N31" s="195"/>
      <c r="O31" s="195"/>
      <c r="P31" s="195"/>
      <c r="Q31" s="195"/>
      <c r="R31" s="195"/>
      <c r="S31" s="195"/>
      <c r="T31" s="195"/>
    </row>
    <row r="32" spans="1:20" ht="15.75" customHeight="1">
      <c r="A32" s="194"/>
      <c r="B32" s="194"/>
      <c r="C32" s="195"/>
      <c r="D32" s="195"/>
      <c r="E32" s="195"/>
      <c r="F32" s="195"/>
      <c r="G32" s="195"/>
      <c r="H32" s="195"/>
      <c r="I32" s="195"/>
      <c r="J32" s="195"/>
      <c r="K32" s="195"/>
      <c r="L32" s="195"/>
      <c r="M32" s="195"/>
      <c r="N32" s="195"/>
      <c r="O32" s="195"/>
      <c r="P32" s="195"/>
      <c r="Q32" s="195"/>
      <c r="R32" s="195"/>
      <c r="S32" s="195"/>
      <c r="T32" s="195"/>
    </row>
    <row r="33" spans="1:20" ht="15.75" customHeight="1">
      <c r="A33" s="194"/>
      <c r="B33" s="194"/>
      <c r="C33" s="195"/>
      <c r="D33" s="195"/>
      <c r="E33" s="195"/>
      <c r="F33" s="195"/>
      <c r="G33" s="195"/>
      <c r="H33" s="195"/>
      <c r="I33" s="195"/>
      <c r="J33" s="195"/>
      <c r="K33" s="195"/>
      <c r="L33" s="195"/>
      <c r="M33" s="195"/>
      <c r="N33" s="195"/>
      <c r="O33" s="195"/>
      <c r="P33" s="195"/>
      <c r="Q33" s="195"/>
      <c r="R33" s="195"/>
      <c r="S33" s="195"/>
      <c r="T33" s="195"/>
    </row>
    <row r="34" spans="1:20" ht="15.75" customHeight="1">
      <c r="A34" s="194"/>
      <c r="B34" s="194"/>
      <c r="C34" s="195"/>
      <c r="D34" s="195"/>
      <c r="E34" s="195"/>
      <c r="F34" s="195"/>
      <c r="G34" s="195"/>
      <c r="H34" s="195"/>
      <c r="I34" s="195"/>
      <c r="J34" s="195"/>
      <c r="K34" s="195"/>
      <c r="L34" s="195"/>
      <c r="M34" s="195"/>
      <c r="N34" s="195"/>
      <c r="O34" s="195"/>
      <c r="P34" s="195"/>
      <c r="Q34" s="195"/>
      <c r="R34" s="195"/>
      <c r="S34" s="195"/>
      <c r="T34" s="195"/>
    </row>
    <row r="35" spans="1:20" ht="15.75" customHeight="1">
      <c r="A35" s="194"/>
      <c r="B35" s="194"/>
      <c r="C35" s="195"/>
      <c r="D35" s="195"/>
      <c r="E35" s="195"/>
      <c r="F35" s="195"/>
      <c r="G35" s="195"/>
      <c r="H35" s="195"/>
      <c r="I35" s="195"/>
      <c r="J35" s="195"/>
      <c r="K35" s="195"/>
      <c r="L35" s="195"/>
      <c r="M35" s="195"/>
      <c r="N35" s="195"/>
      <c r="O35" s="195"/>
      <c r="P35" s="195"/>
      <c r="Q35" s="195"/>
      <c r="R35" s="195"/>
      <c r="S35" s="195"/>
      <c r="T35" s="195"/>
    </row>
    <row r="36" spans="1:20" ht="15.75" customHeight="1">
      <c r="A36" s="194"/>
      <c r="B36" s="194"/>
      <c r="C36" s="195"/>
      <c r="D36" s="195"/>
      <c r="E36" s="195"/>
      <c r="F36" s="195"/>
      <c r="G36" s="195"/>
      <c r="H36" s="195"/>
      <c r="I36" s="195"/>
      <c r="J36" s="195"/>
      <c r="K36" s="195"/>
      <c r="L36" s="195"/>
      <c r="M36" s="195"/>
      <c r="N36" s="195"/>
      <c r="O36" s="195"/>
      <c r="P36" s="195"/>
      <c r="Q36" s="195"/>
      <c r="R36" s="195"/>
      <c r="S36" s="195"/>
      <c r="T36" s="195"/>
    </row>
    <row r="37" spans="1:20" ht="15.75" customHeight="1">
      <c r="A37" s="194"/>
      <c r="B37" s="194"/>
      <c r="C37" s="195"/>
      <c r="D37" s="195"/>
      <c r="E37" s="195"/>
      <c r="F37" s="195"/>
      <c r="G37" s="195"/>
      <c r="H37" s="195"/>
      <c r="I37" s="195"/>
      <c r="J37" s="195"/>
      <c r="K37" s="195"/>
      <c r="L37" s="195"/>
      <c r="M37" s="195"/>
      <c r="N37" s="195"/>
      <c r="O37" s="195"/>
      <c r="P37" s="195"/>
      <c r="Q37" s="195"/>
      <c r="R37" s="195"/>
      <c r="S37" s="195"/>
      <c r="T37" s="195"/>
    </row>
    <row r="38" spans="1:20" ht="15.75" customHeight="1">
      <c r="A38" s="194"/>
      <c r="B38" s="194"/>
      <c r="C38" s="195"/>
      <c r="D38" s="195"/>
      <c r="E38" s="195"/>
      <c r="F38" s="195"/>
      <c r="G38" s="195"/>
      <c r="H38" s="195"/>
      <c r="I38" s="195"/>
      <c r="J38" s="195"/>
      <c r="K38" s="195"/>
      <c r="L38" s="195"/>
      <c r="M38" s="195"/>
      <c r="N38" s="195"/>
      <c r="O38" s="195"/>
      <c r="P38" s="195"/>
      <c r="Q38" s="195"/>
      <c r="R38" s="195"/>
      <c r="S38" s="195"/>
      <c r="T38" s="195"/>
    </row>
    <row r="39" spans="1:20" ht="15.75" customHeight="1">
      <c r="A39" s="194"/>
      <c r="B39" s="194"/>
      <c r="C39" s="195"/>
      <c r="D39" s="195"/>
      <c r="E39" s="195"/>
      <c r="F39" s="195"/>
      <c r="G39" s="195"/>
      <c r="H39" s="195"/>
      <c r="I39" s="195"/>
      <c r="J39" s="195"/>
      <c r="K39" s="195"/>
      <c r="L39" s="195"/>
      <c r="M39" s="195"/>
      <c r="N39" s="195"/>
      <c r="O39" s="195"/>
      <c r="P39" s="195"/>
      <c r="Q39" s="195"/>
      <c r="R39" s="195"/>
      <c r="S39" s="195"/>
      <c r="T39" s="195"/>
    </row>
    <row r="40" spans="1:20" ht="15.75" customHeight="1">
      <c r="A40" s="194"/>
      <c r="B40" s="194"/>
      <c r="C40" s="195"/>
      <c r="D40" s="195"/>
      <c r="E40" s="195"/>
      <c r="F40" s="195"/>
      <c r="G40" s="195"/>
      <c r="H40" s="195"/>
      <c r="I40" s="195"/>
      <c r="J40" s="195"/>
      <c r="K40" s="195"/>
      <c r="L40" s="195"/>
      <c r="M40" s="195"/>
      <c r="N40" s="195"/>
      <c r="O40" s="195"/>
      <c r="P40" s="195"/>
      <c r="Q40" s="195"/>
      <c r="R40" s="195"/>
      <c r="S40" s="195"/>
      <c r="T40" s="195"/>
    </row>
    <row r="41" spans="1:20" ht="15.75" customHeight="1">
      <c r="A41" s="194"/>
      <c r="B41" s="194"/>
      <c r="C41" s="195"/>
      <c r="D41" s="195"/>
      <c r="E41" s="195"/>
      <c r="F41" s="195"/>
      <c r="G41" s="195"/>
      <c r="H41" s="195"/>
      <c r="I41" s="195"/>
      <c r="J41" s="195"/>
      <c r="K41" s="195"/>
      <c r="L41" s="195"/>
      <c r="M41" s="195"/>
      <c r="N41" s="195"/>
      <c r="O41" s="195"/>
      <c r="P41" s="195"/>
      <c r="Q41" s="195"/>
      <c r="R41" s="195"/>
      <c r="S41" s="195"/>
      <c r="T41" s="195"/>
    </row>
    <row r="42" spans="1:20" ht="15.75" customHeight="1">
      <c r="A42" s="194"/>
      <c r="B42" s="194"/>
      <c r="C42" s="195"/>
      <c r="D42" s="195"/>
      <c r="E42" s="195"/>
      <c r="F42" s="195"/>
      <c r="G42" s="195"/>
      <c r="H42" s="195"/>
      <c r="I42" s="195"/>
      <c r="J42" s="195"/>
      <c r="K42" s="195"/>
      <c r="L42" s="195"/>
      <c r="M42" s="195"/>
      <c r="N42" s="195"/>
      <c r="O42" s="195"/>
      <c r="P42" s="195"/>
      <c r="Q42" s="195"/>
      <c r="R42" s="195"/>
      <c r="S42" s="195"/>
      <c r="T42" s="195"/>
    </row>
    <row r="43" spans="1:20" ht="15.75" customHeight="1">
      <c r="A43" s="194"/>
      <c r="B43" s="194"/>
      <c r="C43" s="195"/>
      <c r="D43" s="195"/>
      <c r="E43" s="195"/>
      <c r="F43" s="195"/>
      <c r="G43" s="195"/>
      <c r="H43" s="195"/>
      <c r="I43" s="195"/>
      <c r="J43" s="195"/>
      <c r="K43" s="195"/>
      <c r="L43" s="195"/>
      <c r="M43" s="195"/>
      <c r="N43" s="195"/>
      <c r="O43" s="195"/>
      <c r="P43" s="195"/>
      <c r="Q43" s="195"/>
      <c r="R43" s="195"/>
      <c r="S43" s="195"/>
      <c r="T43" s="195"/>
    </row>
    <row r="44" spans="1:20" ht="15.75" customHeight="1">
      <c r="A44" s="194"/>
      <c r="B44" s="194"/>
      <c r="C44" s="195"/>
      <c r="D44" s="195"/>
      <c r="E44" s="195"/>
      <c r="F44" s="195"/>
      <c r="G44" s="195"/>
      <c r="H44" s="195"/>
      <c r="I44" s="195"/>
      <c r="J44" s="195"/>
      <c r="K44" s="195"/>
      <c r="L44" s="195"/>
      <c r="M44" s="195"/>
      <c r="N44" s="195"/>
      <c r="O44" s="195"/>
      <c r="P44" s="195"/>
      <c r="Q44" s="195"/>
      <c r="R44" s="195"/>
      <c r="S44" s="195"/>
      <c r="T44" s="195"/>
    </row>
    <row r="45" spans="1:20" ht="15.75" customHeight="1">
      <c r="A45" s="194"/>
      <c r="B45" s="194"/>
      <c r="C45" s="195"/>
      <c r="D45" s="195"/>
      <c r="E45" s="195"/>
      <c r="F45" s="195"/>
      <c r="G45" s="195"/>
      <c r="H45" s="195"/>
      <c r="I45" s="195"/>
      <c r="J45" s="195"/>
      <c r="K45" s="195"/>
      <c r="L45" s="195"/>
      <c r="M45" s="195"/>
      <c r="N45" s="195"/>
      <c r="O45" s="195"/>
      <c r="P45" s="195"/>
      <c r="Q45" s="195"/>
      <c r="R45" s="195"/>
      <c r="S45" s="195"/>
      <c r="T45" s="195"/>
    </row>
    <row r="46" spans="1:20" ht="15.75" customHeight="1">
      <c r="A46" s="194"/>
      <c r="B46" s="194"/>
      <c r="C46" s="195"/>
      <c r="D46" s="195"/>
      <c r="E46" s="195"/>
      <c r="F46" s="195"/>
      <c r="G46" s="195"/>
      <c r="H46" s="195"/>
      <c r="I46" s="195"/>
      <c r="J46" s="195"/>
      <c r="K46" s="195"/>
      <c r="L46" s="195"/>
      <c r="M46" s="195"/>
      <c r="N46" s="195"/>
      <c r="O46" s="195"/>
      <c r="P46" s="195"/>
      <c r="Q46" s="195"/>
      <c r="R46" s="195"/>
      <c r="S46" s="195"/>
      <c r="T46" s="195"/>
    </row>
    <row r="47" spans="1:20" ht="15.75" customHeight="1">
      <c r="A47" s="194"/>
      <c r="B47" s="194"/>
      <c r="C47" s="195"/>
      <c r="D47" s="195"/>
      <c r="E47" s="195"/>
      <c r="F47" s="195"/>
      <c r="G47" s="195"/>
      <c r="H47" s="195"/>
      <c r="I47" s="195"/>
      <c r="J47" s="195"/>
      <c r="K47" s="195"/>
      <c r="L47" s="195"/>
      <c r="M47" s="195"/>
      <c r="N47" s="195"/>
      <c r="O47" s="195"/>
      <c r="P47" s="195"/>
      <c r="Q47" s="195"/>
      <c r="R47" s="195"/>
      <c r="S47" s="195"/>
      <c r="T47" s="195"/>
    </row>
    <row r="48" spans="1:20" ht="15.75" customHeight="1">
      <c r="A48" s="194"/>
      <c r="B48" s="194"/>
      <c r="C48" s="195"/>
      <c r="D48" s="195"/>
      <c r="E48" s="195"/>
      <c r="F48" s="195"/>
      <c r="G48" s="195"/>
      <c r="H48" s="195"/>
      <c r="I48" s="195"/>
      <c r="J48" s="195"/>
      <c r="K48" s="195"/>
      <c r="L48" s="195"/>
      <c r="M48" s="195"/>
      <c r="N48" s="195"/>
      <c r="O48" s="195"/>
      <c r="P48" s="195"/>
      <c r="Q48" s="195"/>
      <c r="R48" s="195"/>
      <c r="S48" s="195"/>
      <c r="T48" s="195"/>
    </row>
    <row r="49" spans="1:20" ht="15.75" customHeight="1">
      <c r="A49" s="194"/>
      <c r="B49" s="194"/>
      <c r="C49" s="195"/>
      <c r="D49" s="195"/>
      <c r="E49" s="195"/>
      <c r="F49" s="195"/>
      <c r="G49" s="195"/>
      <c r="H49" s="195"/>
      <c r="I49" s="195"/>
      <c r="J49" s="195"/>
      <c r="K49" s="195"/>
      <c r="L49" s="195"/>
      <c r="M49" s="195"/>
      <c r="N49" s="195"/>
      <c r="O49" s="195"/>
      <c r="P49" s="195"/>
      <c r="Q49" s="195"/>
      <c r="R49" s="195"/>
      <c r="S49" s="195"/>
      <c r="T49" s="195"/>
    </row>
    <row r="50" spans="1:20" ht="15.75" customHeight="1">
      <c r="A50" s="194"/>
      <c r="B50" s="194"/>
      <c r="C50" s="195"/>
      <c r="D50" s="195"/>
      <c r="E50" s="195"/>
      <c r="F50" s="195"/>
      <c r="G50" s="195"/>
      <c r="H50" s="195"/>
      <c r="I50" s="195"/>
      <c r="J50" s="195"/>
      <c r="K50" s="195"/>
      <c r="L50" s="195"/>
      <c r="M50" s="195"/>
      <c r="N50" s="195"/>
      <c r="O50" s="195"/>
      <c r="P50" s="195"/>
      <c r="Q50" s="195"/>
      <c r="R50" s="195"/>
      <c r="S50" s="195"/>
      <c r="T50" s="195"/>
    </row>
    <row r="51" spans="1:20" ht="15.75" customHeight="1">
      <c r="A51" s="194"/>
      <c r="B51" s="194"/>
      <c r="C51" s="195"/>
      <c r="D51" s="195"/>
      <c r="E51" s="195"/>
      <c r="F51" s="195"/>
      <c r="G51" s="195"/>
      <c r="H51" s="195"/>
      <c r="I51" s="195"/>
      <c r="J51" s="195"/>
      <c r="K51" s="195"/>
      <c r="L51" s="195"/>
      <c r="M51" s="195"/>
      <c r="N51" s="195"/>
      <c r="O51" s="195"/>
      <c r="P51" s="195"/>
      <c r="Q51" s="195"/>
      <c r="R51" s="195"/>
      <c r="S51" s="195"/>
      <c r="T51" s="195"/>
    </row>
    <row r="52" spans="1:20" ht="15.75" customHeight="1">
      <c r="A52" s="194"/>
      <c r="B52" s="194"/>
      <c r="C52" s="195"/>
      <c r="D52" s="195"/>
      <c r="E52" s="195"/>
      <c r="F52" s="195"/>
      <c r="G52" s="195"/>
      <c r="H52" s="195"/>
      <c r="I52" s="195"/>
      <c r="J52" s="195"/>
      <c r="K52" s="195"/>
      <c r="L52" s="195"/>
      <c r="M52" s="195"/>
      <c r="N52" s="195"/>
      <c r="O52" s="195"/>
      <c r="P52" s="195"/>
      <c r="Q52" s="195"/>
      <c r="R52" s="195"/>
      <c r="S52" s="195"/>
      <c r="T52" s="195"/>
    </row>
    <row r="53" spans="1:20" ht="15.75" customHeight="1">
      <c r="A53" s="194"/>
      <c r="B53" s="194"/>
      <c r="C53" s="195"/>
      <c r="D53" s="195"/>
      <c r="E53" s="195"/>
      <c r="F53" s="195"/>
      <c r="G53" s="195"/>
      <c r="H53" s="195"/>
      <c r="I53" s="195"/>
      <c r="J53" s="195"/>
      <c r="K53" s="195"/>
      <c r="L53" s="195"/>
      <c r="M53" s="195"/>
      <c r="N53" s="195"/>
      <c r="O53" s="195"/>
      <c r="P53" s="195"/>
      <c r="Q53" s="195"/>
      <c r="R53" s="195"/>
      <c r="S53" s="195"/>
      <c r="T53" s="195"/>
    </row>
    <row r="54" spans="1:20" ht="15.75" customHeight="1">
      <c r="A54" s="194"/>
      <c r="B54" s="194"/>
      <c r="C54" s="195"/>
      <c r="D54" s="195"/>
      <c r="E54" s="195"/>
      <c r="F54" s="195"/>
      <c r="G54" s="195"/>
      <c r="H54" s="195"/>
      <c r="I54" s="195"/>
      <c r="J54" s="195"/>
      <c r="K54" s="195"/>
      <c r="L54" s="195"/>
      <c r="M54" s="195"/>
      <c r="N54" s="195"/>
      <c r="O54" s="195"/>
      <c r="P54" s="195"/>
      <c r="Q54" s="195"/>
      <c r="R54" s="195"/>
      <c r="S54" s="195"/>
      <c r="T54" s="195"/>
    </row>
    <row r="55" spans="1:20" ht="15.75" customHeight="1">
      <c r="A55" s="194"/>
      <c r="B55" s="194"/>
      <c r="C55" s="195"/>
      <c r="D55" s="195"/>
      <c r="E55" s="195"/>
      <c r="F55" s="195"/>
      <c r="G55" s="195"/>
      <c r="H55" s="195"/>
      <c r="I55" s="195"/>
      <c r="J55" s="195"/>
      <c r="K55" s="195"/>
      <c r="L55" s="195"/>
      <c r="M55" s="195"/>
      <c r="N55" s="195"/>
      <c r="O55" s="195"/>
      <c r="P55" s="195"/>
      <c r="Q55" s="195"/>
      <c r="R55" s="195"/>
      <c r="S55" s="195"/>
      <c r="T55" s="195"/>
    </row>
    <row r="56" spans="1:20" ht="15.75" customHeight="1">
      <c r="A56" s="194"/>
      <c r="B56" s="194"/>
      <c r="C56" s="195"/>
      <c r="D56" s="195"/>
      <c r="E56" s="195"/>
      <c r="F56" s="195"/>
      <c r="G56" s="195"/>
      <c r="H56" s="195"/>
      <c r="I56" s="195"/>
      <c r="J56" s="195"/>
      <c r="K56" s="195"/>
      <c r="L56" s="195"/>
      <c r="M56" s="195"/>
      <c r="N56" s="195"/>
      <c r="O56" s="195"/>
      <c r="P56" s="195"/>
      <c r="Q56" s="195"/>
      <c r="R56" s="195"/>
      <c r="S56" s="195"/>
      <c r="T56" s="195"/>
    </row>
    <row r="57" spans="1:20" ht="15.75" customHeight="1">
      <c r="A57" s="194"/>
      <c r="B57" s="194"/>
      <c r="C57" s="195"/>
      <c r="D57" s="195"/>
      <c r="E57" s="195"/>
      <c r="F57" s="195"/>
      <c r="G57" s="195"/>
      <c r="H57" s="195"/>
      <c r="I57" s="195"/>
      <c r="J57" s="195"/>
      <c r="K57" s="195"/>
      <c r="L57" s="195"/>
      <c r="M57" s="195"/>
      <c r="N57" s="195"/>
      <c r="O57" s="195"/>
      <c r="P57" s="195"/>
      <c r="Q57" s="195"/>
      <c r="R57" s="195"/>
      <c r="S57" s="195"/>
      <c r="T57" s="195"/>
    </row>
    <row r="58" spans="1:20" ht="15.75" customHeight="1">
      <c r="A58" s="194"/>
      <c r="B58" s="194"/>
      <c r="C58" s="195"/>
      <c r="D58" s="195"/>
      <c r="E58" s="195"/>
      <c r="F58" s="195"/>
      <c r="G58" s="195"/>
      <c r="H58" s="195"/>
      <c r="I58" s="195"/>
      <c r="J58" s="195"/>
      <c r="K58" s="195"/>
      <c r="L58" s="195"/>
      <c r="M58" s="195"/>
      <c r="N58" s="195"/>
      <c r="O58" s="195"/>
      <c r="P58" s="195"/>
      <c r="Q58" s="195"/>
      <c r="R58" s="195"/>
      <c r="S58" s="195"/>
      <c r="T58" s="195"/>
    </row>
    <row r="59" spans="1:20" ht="15.75" customHeight="1">
      <c r="A59" s="194"/>
      <c r="B59" s="194"/>
      <c r="C59" s="195"/>
      <c r="D59" s="195"/>
      <c r="E59" s="195"/>
      <c r="F59" s="195"/>
      <c r="G59" s="195"/>
      <c r="H59" s="195"/>
      <c r="I59" s="195"/>
      <c r="J59" s="195"/>
      <c r="K59" s="195"/>
      <c r="L59" s="195"/>
      <c r="M59" s="195"/>
      <c r="N59" s="195"/>
      <c r="O59" s="195"/>
      <c r="P59" s="195"/>
      <c r="Q59" s="195"/>
      <c r="R59" s="195"/>
      <c r="S59" s="195"/>
      <c r="T59" s="195"/>
    </row>
    <row r="60" spans="1:20" ht="15.75" customHeight="1">
      <c r="A60" s="194"/>
      <c r="B60" s="194"/>
      <c r="C60" s="195"/>
      <c r="D60" s="195"/>
      <c r="E60" s="195"/>
      <c r="F60" s="195"/>
      <c r="G60" s="195"/>
      <c r="H60" s="195"/>
      <c r="I60" s="195"/>
      <c r="J60" s="195"/>
      <c r="K60" s="195"/>
      <c r="L60" s="195"/>
      <c r="M60" s="195"/>
      <c r="N60" s="195"/>
      <c r="O60" s="195"/>
      <c r="P60" s="195"/>
      <c r="Q60" s="195"/>
      <c r="R60" s="195"/>
      <c r="S60" s="195"/>
      <c r="T60" s="195"/>
    </row>
    <row r="61" spans="1:20" ht="15.75" customHeight="1">
      <c r="A61" s="194"/>
      <c r="B61" s="194"/>
      <c r="C61" s="195"/>
      <c r="D61" s="195"/>
      <c r="E61" s="195"/>
      <c r="F61" s="195"/>
      <c r="G61" s="195"/>
      <c r="H61" s="195"/>
      <c r="I61" s="195"/>
      <c r="J61" s="195"/>
      <c r="K61" s="195"/>
      <c r="L61" s="195"/>
      <c r="M61" s="195"/>
      <c r="N61" s="195"/>
      <c r="O61" s="195"/>
      <c r="P61" s="195"/>
      <c r="Q61" s="195"/>
      <c r="R61" s="195"/>
      <c r="S61" s="195"/>
      <c r="T61" s="195"/>
    </row>
    <row r="62" spans="1:20" ht="15.75" customHeight="1">
      <c r="A62" s="194"/>
      <c r="B62" s="194"/>
      <c r="C62" s="195"/>
      <c r="D62" s="195"/>
      <c r="E62" s="195"/>
      <c r="F62" s="195"/>
      <c r="G62" s="195"/>
      <c r="H62" s="195"/>
      <c r="I62" s="195"/>
      <c r="J62" s="195"/>
      <c r="K62" s="195"/>
      <c r="L62" s="195"/>
      <c r="M62" s="195"/>
      <c r="N62" s="195"/>
      <c r="O62" s="195"/>
      <c r="P62" s="195"/>
      <c r="Q62" s="195"/>
      <c r="R62" s="195"/>
      <c r="S62" s="195"/>
      <c r="T62" s="195"/>
    </row>
    <row r="63" spans="1:20" ht="15.75" customHeight="1">
      <c r="A63" s="194"/>
      <c r="B63" s="194"/>
      <c r="C63" s="195"/>
      <c r="D63" s="195"/>
      <c r="E63" s="195"/>
      <c r="F63" s="195"/>
      <c r="G63" s="195"/>
      <c r="H63" s="195"/>
      <c r="I63" s="195"/>
      <c r="J63" s="195"/>
      <c r="K63" s="195"/>
      <c r="L63" s="195"/>
      <c r="M63" s="195"/>
      <c r="N63" s="195"/>
      <c r="O63" s="195"/>
      <c r="P63" s="195"/>
      <c r="Q63" s="195"/>
      <c r="R63" s="195"/>
      <c r="S63" s="195"/>
      <c r="T63" s="195"/>
    </row>
    <row r="64" spans="1:20" ht="15.75" customHeight="1">
      <c r="A64" s="194"/>
      <c r="B64" s="194"/>
      <c r="C64" s="195"/>
      <c r="D64" s="195"/>
      <c r="E64" s="195"/>
      <c r="F64" s="195"/>
      <c r="G64" s="195"/>
      <c r="H64" s="195"/>
      <c r="I64" s="195"/>
      <c r="J64" s="195"/>
      <c r="K64" s="195"/>
      <c r="L64" s="195"/>
      <c r="M64" s="195"/>
      <c r="N64" s="195"/>
      <c r="O64" s="195"/>
      <c r="P64" s="195"/>
      <c r="Q64" s="195"/>
      <c r="R64" s="195"/>
      <c r="S64" s="195"/>
      <c r="T64" s="195"/>
    </row>
    <row r="65" spans="1:20" ht="15.75" customHeight="1">
      <c r="A65" s="194"/>
      <c r="B65" s="194"/>
      <c r="C65" s="195"/>
      <c r="D65" s="195"/>
      <c r="E65" s="195"/>
      <c r="F65" s="195"/>
      <c r="G65" s="195"/>
      <c r="H65" s="195"/>
      <c r="I65" s="195"/>
      <c r="J65" s="195"/>
      <c r="K65" s="195"/>
      <c r="L65" s="195"/>
      <c r="M65" s="195"/>
      <c r="N65" s="195"/>
      <c r="O65" s="195"/>
      <c r="P65" s="195"/>
      <c r="Q65" s="195"/>
      <c r="R65" s="195"/>
      <c r="S65" s="195"/>
      <c r="T65" s="195"/>
    </row>
    <row r="66" spans="1:20" ht="15.75" customHeight="1">
      <c r="A66" s="194"/>
      <c r="B66" s="194"/>
      <c r="C66" s="195"/>
      <c r="D66" s="195"/>
      <c r="E66" s="195"/>
      <c r="F66" s="195"/>
      <c r="G66" s="195"/>
      <c r="H66" s="195"/>
      <c r="I66" s="195"/>
      <c r="J66" s="195"/>
      <c r="K66" s="195"/>
      <c r="L66" s="195"/>
      <c r="M66" s="195"/>
      <c r="N66" s="195"/>
      <c r="O66" s="195"/>
      <c r="P66" s="195"/>
      <c r="Q66" s="195"/>
      <c r="R66" s="195"/>
      <c r="S66" s="195"/>
      <c r="T66" s="195"/>
    </row>
    <row r="67" spans="1:20" ht="15.75" customHeight="1">
      <c r="A67" s="194"/>
      <c r="B67" s="194"/>
      <c r="C67" s="195"/>
      <c r="D67" s="195"/>
      <c r="E67" s="195"/>
      <c r="F67" s="195"/>
      <c r="G67" s="195"/>
      <c r="H67" s="195"/>
      <c r="I67" s="195"/>
      <c r="J67" s="195"/>
      <c r="K67" s="195"/>
      <c r="L67" s="195"/>
      <c r="M67" s="195"/>
      <c r="N67" s="195"/>
      <c r="O67" s="195"/>
      <c r="P67" s="195"/>
      <c r="Q67" s="195"/>
      <c r="R67" s="195"/>
      <c r="S67" s="195"/>
      <c r="T67" s="195"/>
    </row>
    <row r="68" spans="1:20" ht="15.75" customHeight="1">
      <c r="A68" s="194"/>
      <c r="B68" s="194"/>
      <c r="C68" s="195"/>
      <c r="D68" s="195"/>
      <c r="E68" s="195"/>
      <c r="F68" s="195"/>
      <c r="G68" s="195"/>
      <c r="H68" s="195"/>
      <c r="I68" s="195"/>
      <c r="J68" s="195"/>
      <c r="K68" s="195"/>
      <c r="L68" s="195"/>
      <c r="M68" s="195"/>
      <c r="N68" s="195"/>
      <c r="O68" s="195"/>
      <c r="P68" s="195"/>
      <c r="Q68" s="195"/>
      <c r="R68" s="195"/>
      <c r="S68" s="195"/>
      <c r="T68" s="195"/>
    </row>
    <row r="69" spans="1:20" ht="15.75" customHeight="1">
      <c r="A69" s="194"/>
      <c r="B69" s="194"/>
      <c r="C69" s="195"/>
      <c r="D69" s="195"/>
      <c r="E69" s="195"/>
      <c r="F69" s="195"/>
      <c r="G69" s="195"/>
      <c r="H69" s="195"/>
      <c r="I69" s="195"/>
      <c r="J69" s="195"/>
      <c r="K69" s="195"/>
      <c r="L69" s="195"/>
      <c r="M69" s="195"/>
      <c r="N69" s="195"/>
      <c r="O69" s="195"/>
      <c r="P69" s="195"/>
      <c r="Q69" s="195"/>
      <c r="R69" s="195"/>
      <c r="S69" s="195"/>
      <c r="T69" s="195"/>
    </row>
    <row r="70" spans="1:20" ht="15.75" customHeight="1">
      <c r="A70" s="194"/>
      <c r="B70" s="194"/>
      <c r="C70" s="195"/>
      <c r="D70" s="195"/>
      <c r="E70" s="195"/>
      <c r="F70" s="195"/>
      <c r="G70" s="195"/>
      <c r="H70" s="195"/>
      <c r="I70" s="195"/>
      <c r="J70" s="195"/>
      <c r="K70" s="195"/>
      <c r="L70" s="195"/>
      <c r="M70" s="195"/>
      <c r="N70" s="195"/>
      <c r="O70" s="195"/>
      <c r="P70" s="195"/>
      <c r="Q70" s="195"/>
      <c r="R70" s="195"/>
      <c r="S70" s="195"/>
      <c r="T70" s="195"/>
    </row>
    <row r="71" spans="1:20" ht="15.75" customHeight="1">
      <c r="A71" s="194"/>
      <c r="B71" s="194"/>
      <c r="C71" s="195"/>
      <c r="D71" s="195"/>
      <c r="E71" s="195"/>
      <c r="F71" s="195"/>
      <c r="G71" s="195"/>
      <c r="H71" s="195"/>
      <c r="I71" s="195"/>
      <c r="J71" s="195"/>
      <c r="K71" s="195"/>
      <c r="L71" s="195"/>
      <c r="M71" s="195"/>
      <c r="N71" s="195"/>
      <c r="O71" s="195"/>
      <c r="P71" s="195"/>
      <c r="Q71" s="195"/>
      <c r="R71" s="195"/>
      <c r="S71" s="195"/>
      <c r="T71" s="195"/>
    </row>
    <row r="72" spans="1:20" ht="15.75" customHeight="1">
      <c r="A72" s="194"/>
      <c r="B72" s="194"/>
      <c r="C72" s="195"/>
      <c r="D72" s="195"/>
      <c r="E72" s="195"/>
      <c r="F72" s="195"/>
      <c r="G72" s="195"/>
      <c r="H72" s="195"/>
      <c r="I72" s="195"/>
      <c r="J72" s="195"/>
      <c r="K72" s="195"/>
      <c r="L72" s="195"/>
      <c r="M72" s="195"/>
      <c r="N72" s="195"/>
      <c r="O72" s="195"/>
      <c r="P72" s="195"/>
      <c r="Q72" s="195"/>
      <c r="R72" s="195"/>
      <c r="S72" s="195"/>
      <c r="T72" s="195"/>
    </row>
    <row r="73" spans="1:20" ht="15.75" customHeight="1">
      <c r="A73" s="194"/>
      <c r="B73" s="194"/>
      <c r="C73" s="195"/>
      <c r="D73" s="195"/>
      <c r="E73" s="195"/>
      <c r="F73" s="195"/>
      <c r="G73" s="195"/>
      <c r="H73" s="195"/>
      <c r="I73" s="195"/>
      <c r="J73" s="195"/>
      <c r="K73" s="195"/>
      <c r="L73" s="195"/>
      <c r="M73" s="195"/>
      <c r="N73" s="195"/>
      <c r="O73" s="195"/>
      <c r="P73" s="195"/>
      <c r="Q73" s="195"/>
      <c r="R73" s="195"/>
      <c r="S73" s="195"/>
      <c r="T73" s="195"/>
    </row>
    <row r="74" spans="1:20" ht="15.75" customHeight="1">
      <c r="A74" s="194"/>
      <c r="B74" s="194"/>
      <c r="C74" s="195"/>
      <c r="D74" s="195"/>
      <c r="E74" s="195"/>
      <c r="F74" s="195"/>
      <c r="G74" s="195"/>
      <c r="H74" s="195"/>
      <c r="I74" s="195"/>
      <c r="J74" s="195"/>
      <c r="K74" s="195"/>
      <c r="L74" s="195"/>
      <c r="M74" s="195"/>
      <c r="N74" s="195"/>
      <c r="O74" s="195"/>
      <c r="P74" s="195"/>
      <c r="Q74" s="195"/>
      <c r="R74" s="195"/>
      <c r="S74" s="195"/>
      <c r="T74" s="195"/>
    </row>
    <row r="75" spans="1:20" ht="15.75" customHeight="1">
      <c r="A75" s="194"/>
      <c r="B75" s="194"/>
      <c r="C75" s="195"/>
      <c r="D75" s="195"/>
      <c r="E75" s="195"/>
      <c r="F75" s="195"/>
      <c r="G75" s="195"/>
      <c r="H75" s="195"/>
      <c r="I75" s="195"/>
      <c r="J75" s="195"/>
      <c r="K75" s="195"/>
      <c r="L75" s="195"/>
      <c r="M75" s="195"/>
      <c r="N75" s="195"/>
      <c r="O75" s="195"/>
      <c r="P75" s="195"/>
      <c r="Q75" s="195"/>
      <c r="R75" s="195"/>
      <c r="S75" s="195"/>
      <c r="T75" s="195"/>
    </row>
    <row r="76" spans="1:20" ht="15.75" customHeight="1">
      <c r="A76" s="194"/>
      <c r="B76" s="194"/>
      <c r="C76" s="195"/>
      <c r="D76" s="195"/>
      <c r="E76" s="195"/>
      <c r="F76" s="195"/>
      <c r="G76" s="195"/>
      <c r="H76" s="195"/>
      <c r="I76" s="195"/>
      <c r="J76" s="195"/>
      <c r="K76" s="195"/>
      <c r="L76" s="195"/>
      <c r="M76" s="195"/>
      <c r="N76" s="195"/>
      <c r="O76" s="195"/>
      <c r="P76" s="195"/>
      <c r="Q76" s="195"/>
      <c r="R76" s="195"/>
      <c r="S76" s="195"/>
      <c r="T76" s="195"/>
    </row>
    <row r="77" spans="1:20" ht="15.75" customHeight="1">
      <c r="A77" s="194"/>
      <c r="B77" s="194"/>
      <c r="C77" s="195"/>
      <c r="D77" s="195"/>
      <c r="E77" s="195"/>
      <c r="F77" s="195"/>
      <c r="G77" s="195"/>
      <c r="H77" s="195"/>
      <c r="I77" s="195"/>
      <c r="J77" s="195"/>
      <c r="K77" s="195"/>
      <c r="L77" s="195"/>
      <c r="M77" s="195"/>
      <c r="N77" s="195"/>
      <c r="O77" s="195"/>
      <c r="P77" s="195"/>
      <c r="Q77" s="195"/>
      <c r="R77" s="195"/>
      <c r="S77" s="195"/>
      <c r="T77" s="195"/>
    </row>
    <row r="78" spans="1:20" ht="15.75" customHeight="1">
      <c r="A78" s="194"/>
      <c r="B78" s="194"/>
      <c r="C78" s="195"/>
      <c r="D78" s="195"/>
      <c r="E78" s="195"/>
      <c r="F78" s="195"/>
      <c r="G78" s="195"/>
      <c r="H78" s="195"/>
      <c r="I78" s="195"/>
      <c r="J78" s="195"/>
      <c r="K78" s="195"/>
      <c r="L78" s="195"/>
      <c r="M78" s="195"/>
      <c r="N78" s="195"/>
      <c r="O78" s="195"/>
      <c r="P78" s="195"/>
      <c r="Q78" s="195"/>
      <c r="R78" s="195"/>
      <c r="S78" s="195"/>
      <c r="T78" s="195"/>
    </row>
    <row r="79" spans="1:20" ht="15.75" customHeight="1">
      <c r="A79" s="194"/>
      <c r="B79" s="194"/>
      <c r="C79" s="195"/>
      <c r="D79" s="195"/>
      <c r="E79" s="195"/>
      <c r="F79" s="195"/>
      <c r="G79" s="195"/>
      <c r="H79" s="195"/>
      <c r="I79" s="195"/>
      <c r="J79" s="195"/>
      <c r="K79" s="195"/>
      <c r="L79" s="195"/>
      <c r="M79" s="195"/>
      <c r="N79" s="195"/>
      <c r="O79" s="195"/>
      <c r="P79" s="195"/>
      <c r="Q79" s="195"/>
      <c r="R79" s="195"/>
      <c r="S79" s="195"/>
      <c r="T79" s="195"/>
    </row>
    <row r="80" spans="1:20" ht="15.75" customHeight="1">
      <c r="A80" s="194"/>
      <c r="B80" s="194"/>
      <c r="C80" s="195"/>
      <c r="D80" s="195"/>
      <c r="E80" s="195"/>
      <c r="F80" s="195"/>
      <c r="G80" s="195"/>
      <c r="H80" s="195"/>
      <c r="I80" s="195"/>
      <c r="J80" s="195"/>
      <c r="K80" s="195"/>
      <c r="L80" s="195"/>
      <c r="M80" s="195"/>
      <c r="N80" s="195"/>
      <c r="O80" s="195"/>
      <c r="P80" s="195"/>
      <c r="Q80" s="195"/>
      <c r="R80" s="195"/>
      <c r="S80" s="195"/>
      <c r="T80" s="195"/>
    </row>
    <row r="81" spans="1:20" ht="15.75" customHeight="1">
      <c r="A81" s="194"/>
      <c r="B81" s="194"/>
      <c r="C81" s="195"/>
      <c r="D81" s="195"/>
      <c r="E81" s="195"/>
      <c r="F81" s="195"/>
      <c r="G81" s="195"/>
      <c r="H81" s="195"/>
      <c r="I81" s="195"/>
      <c r="J81" s="195"/>
      <c r="K81" s="195"/>
      <c r="L81" s="195"/>
      <c r="M81" s="195"/>
      <c r="N81" s="195"/>
      <c r="O81" s="195"/>
      <c r="P81" s="195"/>
      <c r="Q81" s="195"/>
      <c r="R81" s="195"/>
      <c r="S81" s="195"/>
      <c r="T81" s="195"/>
    </row>
    <row r="82" spans="1:20" ht="15.75" customHeight="1">
      <c r="A82" s="194"/>
      <c r="B82" s="194"/>
      <c r="C82" s="195"/>
      <c r="D82" s="195"/>
      <c r="E82" s="195"/>
      <c r="F82" s="195"/>
      <c r="G82" s="195"/>
      <c r="H82" s="195"/>
      <c r="I82" s="195"/>
      <c r="J82" s="195"/>
      <c r="K82" s="195"/>
      <c r="L82" s="195"/>
      <c r="M82" s="195"/>
      <c r="N82" s="195"/>
      <c r="O82" s="195"/>
      <c r="P82" s="195"/>
      <c r="Q82" s="195"/>
      <c r="R82" s="195"/>
      <c r="S82" s="195"/>
      <c r="T82" s="195"/>
    </row>
    <row r="83" spans="1:20" ht="15.75" customHeight="1">
      <c r="A83" s="194"/>
      <c r="B83" s="194"/>
      <c r="C83" s="195"/>
      <c r="D83" s="195"/>
      <c r="E83" s="195"/>
      <c r="F83" s="195"/>
      <c r="G83" s="195"/>
      <c r="H83" s="195"/>
      <c r="I83" s="195"/>
      <c r="J83" s="195"/>
      <c r="K83" s="195"/>
      <c r="L83" s="195"/>
      <c r="M83" s="195"/>
      <c r="N83" s="195"/>
      <c r="O83" s="195"/>
      <c r="P83" s="195"/>
      <c r="Q83" s="195"/>
      <c r="R83" s="195"/>
      <c r="S83" s="195"/>
      <c r="T83" s="195"/>
    </row>
    <row r="84" spans="1:20" ht="15.75" customHeight="1">
      <c r="A84" s="194"/>
      <c r="B84" s="194"/>
      <c r="C84" s="195"/>
      <c r="D84" s="195"/>
      <c r="E84" s="195"/>
      <c r="F84" s="195"/>
      <c r="G84" s="195"/>
      <c r="H84" s="195"/>
      <c r="I84" s="195"/>
      <c r="J84" s="195"/>
      <c r="K84" s="195"/>
      <c r="L84" s="195"/>
      <c r="M84" s="195"/>
      <c r="N84" s="195"/>
      <c r="O84" s="195"/>
      <c r="P84" s="195"/>
      <c r="Q84" s="195"/>
      <c r="R84" s="195"/>
      <c r="S84" s="195"/>
      <c r="T84" s="195"/>
    </row>
    <row r="85" spans="1:20" ht="15.75" customHeight="1">
      <c r="A85" s="194"/>
      <c r="B85" s="194"/>
      <c r="C85" s="195"/>
      <c r="D85" s="195"/>
      <c r="E85" s="195"/>
      <c r="F85" s="195"/>
      <c r="G85" s="195"/>
      <c r="H85" s="195"/>
      <c r="I85" s="195"/>
      <c r="J85" s="195"/>
      <c r="K85" s="195"/>
      <c r="L85" s="195"/>
      <c r="M85" s="195"/>
      <c r="N85" s="195"/>
      <c r="O85" s="195"/>
      <c r="P85" s="195"/>
      <c r="Q85" s="195"/>
      <c r="R85" s="195"/>
      <c r="S85" s="195"/>
      <c r="T85" s="195"/>
    </row>
    <row r="86" spans="1:20" ht="15.75" customHeight="1">
      <c r="A86" s="194"/>
      <c r="B86" s="194"/>
      <c r="C86" s="195"/>
      <c r="D86" s="195"/>
      <c r="E86" s="195"/>
      <c r="F86" s="195"/>
      <c r="G86" s="195"/>
      <c r="H86" s="195"/>
      <c r="I86" s="195"/>
      <c r="J86" s="195"/>
      <c r="K86" s="195"/>
      <c r="L86" s="195"/>
      <c r="M86" s="195"/>
      <c r="N86" s="195"/>
      <c r="O86" s="195"/>
      <c r="P86" s="195"/>
      <c r="Q86" s="195"/>
      <c r="R86" s="195"/>
      <c r="S86" s="195"/>
      <c r="T86" s="195"/>
    </row>
    <row r="87" spans="1:20" ht="15.75" customHeight="1">
      <c r="A87" s="194"/>
      <c r="B87" s="194"/>
      <c r="C87" s="195"/>
      <c r="D87" s="195"/>
      <c r="E87" s="195"/>
      <c r="F87" s="195"/>
      <c r="G87" s="195"/>
      <c r="H87" s="195"/>
      <c r="I87" s="195"/>
      <c r="J87" s="195"/>
      <c r="K87" s="195"/>
      <c r="L87" s="195"/>
      <c r="M87" s="195"/>
      <c r="N87" s="195"/>
      <c r="O87" s="195"/>
      <c r="P87" s="195"/>
      <c r="Q87" s="195"/>
      <c r="R87" s="195"/>
      <c r="S87" s="195"/>
      <c r="T87" s="195"/>
    </row>
    <row r="88" spans="1:20" ht="15.75" customHeight="1">
      <c r="A88" s="194"/>
      <c r="B88" s="194"/>
      <c r="C88" s="195"/>
      <c r="D88" s="195"/>
      <c r="E88" s="195"/>
      <c r="F88" s="195"/>
      <c r="G88" s="195"/>
      <c r="H88" s="195"/>
      <c r="I88" s="195"/>
      <c r="J88" s="195"/>
      <c r="K88" s="195"/>
      <c r="L88" s="195"/>
      <c r="M88" s="195"/>
      <c r="N88" s="195"/>
      <c r="O88" s="195"/>
      <c r="P88" s="195"/>
      <c r="Q88" s="195"/>
      <c r="R88" s="195"/>
      <c r="S88" s="195"/>
      <c r="T88" s="195"/>
    </row>
    <row r="89" spans="1:20" ht="15.75" customHeight="1">
      <c r="A89" s="194"/>
      <c r="B89" s="194"/>
      <c r="C89" s="195"/>
      <c r="D89" s="195"/>
      <c r="E89" s="195"/>
      <c r="F89" s="195"/>
      <c r="G89" s="195"/>
      <c r="H89" s="195"/>
      <c r="I89" s="195"/>
      <c r="J89" s="195"/>
      <c r="K89" s="195"/>
      <c r="L89" s="195"/>
      <c r="M89" s="195"/>
      <c r="N89" s="195"/>
      <c r="O89" s="195"/>
      <c r="P89" s="195"/>
      <c r="Q89" s="195"/>
      <c r="R89" s="195"/>
      <c r="S89" s="195"/>
      <c r="T89" s="195"/>
    </row>
    <row r="90" spans="1:20" ht="15.75" customHeight="1">
      <c r="A90" s="194"/>
      <c r="B90" s="194"/>
      <c r="C90" s="195"/>
      <c r="D90" s="195"/>
      <c r="E90" s="195"/>
      <c r="F90" s="195"/>
      <c r="G90" s="195"/>
      <c r="H90" s="195"/>
      <c r="I90" s="195"/>
      <c r="J90" s="195"/>
      <c r="K90" s="195"/>
      <c r="L90" s="195"/>
      <c r="M90" s="195"/>
      <c r="N90" s="195"/>
      <c r="O90" s="195"/>
      <c r="P90" s="195"/>
      <c r="Q90" s="195"/>
      <c r="R90" s="195"/>
      <c r="S90" s="195"/>
      <c r="T90" s="195"/>
    </row>
    <row r="91" spans="1:20" ht="15.75" customHeight="1">
      <c r="A91" s="194"/>
      <c r="B91" s="194"/>
      <c r="C91" s="195"/>
      <c r="D91" s="195"/>
      <c r="E91" s="195"/>
      <c r="F91" s="195"/>
      <c r="G91" s="195"/>
      <c r="H91" s="195"/>
      <c r="I91" s="195"/>
      <c r="J91" s="195"/>
      <c r="K91" s="195"/>
      <c r="L91" s="195"/>
      <c r="M91" s="195"/>
      <c r="N91" s="195"/>
      <c r="O91" s="195"/>
      <c r="P91" s="195"/>
      <c r="Q91" s="195"/>
      <c r="R91" s="195"/>
      <c r="S91" s="195"/>
      <c r="T91" s="195"/>
    </row>
    <row r="92" spans="1:20" ht="15.75" customHeight="1">
      <c r="A92" s="194"/>
      <c r="B92" s="194"/>
      <c r="C92" s="195"/>
      <c r="D92" s="195"/>
      <c r="E92" s="195"/>
      <c r="F92" s="195"/>
      <c r="G92" s="195"/>
      <c r="H92" s="195"/>
      <c r="I92" s="195"/>
      <c r="J92" s="195"/>
      <c r="K92" s="195"/>
      <c r="L92" s="195"/>
      <c r="M92" s="195"/>
      <c r="N92" s="195"/>
      <c r="O92" s="195"/>
      <c r="P92" s="195"/>
      <c r="Q92" s="195"/>
      <c r="R92" s="195"/>
      <c r="S92" s="195"/>
      <c r="T92" s="195"/>
    </row>
    <row r="93" spans="1:20" ht="15.75" customHeight="1">
      <c r="A93" s="194"/>
      <c r="B93" s="194"/>
      <c r="C93" s="195"/>
      <c r="D93" s="195"/>
      <c r="E93" s="195"/>
      <c r="F93" s="195"/>
      <c r="G93" s="195"/>
      <c r="H93" s="195"/>
      <c r="I93" s="195"/>
      <c r="J93" s="195"/>
      <c r="K93" s="195"/>
      <c r="L93" s="195"/>
      <c r="M93" s="195"/>
      <c r="N93" s="195"/>
      <c r="O93" s="195"/>
      <c r="P93" s="195"/>
      <c r="Q93" s="195"/>
      <c r="R93" s="195"/>
      <c r="S93" s="195"/>
      <c r="T93" s="195"/>
    </row>
    <row r="94" spans="1:20" ht="15.75" customHeight="1">
      <c r="A94" s="194"/>
      <c r="B94" s="194"/>
      <c r="C94" s="195"/>
      <c r="D94" s="195"/>
      <c r="E94" s="195"/>
      <c r="F94" s="195"/>
      <c r="G94" s="195"/>
      <c r="H94" s="195"/>
      <c r="I94" s="195"/>
      <c r="J94" s="195"/>
      <c r="K94" s="195"/>
      <c r="L94" s="195"/>
      <c r="M94" s="195"/>
      <c r="N94" s="195"/>
      <c r="O94" s="195"/>
      <c r="P94" s="195"/>
      <c r="Q94" s="195"/>
      <c r="R94" s="195"/>
      <c r="S94" s="195"/>
      <c r="T94" s="195"/>
    </row>
    <row r="95" spans="1:20" ht="15.75" customHeight="1">
      <c r="A95" s="194"/>
      <c r="B95" s="194"/>
      <c r="C95" s="195"/>
      <c r="D95" s="195"/>
      <c r="E95" s="195"/>
      <c r="F95" s="195"/>
      <c r="G95" s="195"/>
      <c r="H95" s="195"/>
      <c r="I95" s="195"/>
      <c r="J95" s="195"/>
      <c r="K95" s="195"/>
      <c r="L95" s="195"/>
      <c r="M95" s="195"/>
      <c r="N95" s="195"/>
      <c r="O95" s="195"/>
      <c r="P95" s="195"/>
      <c r="Q95" s="195"/>
      <c r="R95" s="195"/>
      <c r="S95" s="195"/>
      <c r="T95" s="195"/>
    </row>
    <row r="96" spans="1:20" ht="15.75" customHeight="1">
      <c r="A96" s="194"/>
      <c r="B96" s="194"/>
      <c r="C96" s="195"/>
      <c r="D96" s="195"/>
      <c r="E96" s="195"/>
      <c r="F96" s="195"/>
      <c r="G96" s="195"/>
      <c r="H96" s="195"/>
      <c r="I96" s="195"/>
      <c r="J96" s="195"/>
      <c r="K96" s="195"/>
      <c r="L96" s="195"/>
      <c r="M96" s="195"/>
      <c r="N96" s="195"/>
      <c r="O96" s="195"/>
      <c r="P96" s="195"/>
      <c r="Q96" s="195"/>
      <c r="R96" s="195"/>
      <c r="S96" s="195"/>
      <c r="T96" s="195"/>
    </row>
    <row r="97" spans="1:20" ht="15.75" customHeight="1">
      <c r="A97" s="194"/>
      <c r="B97" s="194"/>
      <c r="C97" s="195"/>
      <c r="D97" s="195"/>
      <c r="E97" s="195"/>
      <c r="F97" s="195"/>
      <c r="G97" s="195"/>
      <c r="H97" s="195"/>
      <c r="I97" s="195"/>
      <c r="J97" s="195"/>
      <c r="K97" s="195"/>
      <c r="L97" s="195"/>
      <c r="M97" s="195"/>
      <c r="N97" s="195"/>
      <c r="O97" s="195"/>
      <c r="P97" s="195"/>
      <c r="Q97" s="195"/>
      <c r="R97" s="195"/>
      <c r="S97" s="195"/>
      <c r="T97" s="195"/>
    </row>
    <row r="98" spans="1:20" ht="15.75" customHeight="1">
      <c r="A98" s="194"/>
      <c r="B98" s="194"/>
      <c r="C98" s="195"/>
      <c r="D98" s="195"/>
      <c r="E98" s="195"/>
      <c r="F98" s="195"/>
      <c r="G98" s="195"/>
      <c r="H98" s="195"/>
      <c r="I98" s="195"/>
      <c r="J98" s="195"/>
      <c r="K98" s="195"/>
      <c r="L98" s="195"/>
      <c r="M98" s="195"/>
      <c r="N98" s="195"/>
      <c r="O98" s="195"/>
      <c r="P98" s="195"/>
      <c r="Q98" s="195"/>
      <c r="R98" s="195"/>
      <c r="S98" s="195"/>
      <c r="T98" s="195"/>
    </row>
    <row r="99" spans="1:20" ht="15.75" customHeight="1">
      <c r="A99" s="194"/>
      <c r="B99" s="194"/>
      <c r="C99" s="195"/>
      <c r="D99" s="195"/>
      <c r="E99" s="195"/>
      <c r="F99" s="195"/>
      <c r="G99" s="195"/>
      <c r="H99" s="195"/>
      <c r="I99" s="195"/>
      <c r="J99" s="195"/>
      <c r="K99" s="195"/>
      <c r="L99" s="195"/>
      <c r="M99" s="195"/>
      <c r="N99" s="195"/>
      <c r="O99" s="195"/>
      <c r="P99" s="195"/>
      <c r="Q99" s="195"/>
      <c r="R99" s="195"/>
      <c r="S99" s="195"/>
      <c r="T99" s="195"/>
    </row>
    <row r="100" spans="1:20" ht="15.75" customHeight="1">
      <c r="A100" s="194"/>
      <c r="B100" s="194"/>
      <c r="C100" s="195"/>
      <c r="D100" s="195"/>
      <c r="E100" s="195"/>
      <c r="F100" s="195"/>
      <c r="G100" s="195"/>
      <c r="H100" s="195"/>
      <c r="I100" s="195"/>
      <c r="J100" s="195"/>
      <c r="K100" s="195"/>
      <c r="L100" s="195"/>
      <c r="M100" s="195"/>
      <c r="N100" s="195"/>
      <c r="O100" s="195"/>
      <c r="P100" s="195"/>
      <c r="Q100" s="195"/>
      <c r="R100" s="195"/>
      <c r="S100" s="195"/>
      <c r="T100" s="195"/>
    </row>
  </sheetData>
  <sheetProtection/>
  <mergeCells count="25">
    <mergeCell ref="A3:Q3"/>
    <mergeCell ref="A1:T1"/>
    <mergeCell ref="A2:T2"/>
    <mergeCell ref="N8:N9"/>
    <mergeCell ref="O8:P8"/>
    <mergeCell ref="C8:C9"/>
    <mergeCell ref="D8:D9"/>
    <mergeCell ref="E8:E9"/>
    <mergeCell ref="H8:H9"/>
    <mergeCell ref="I8:I9"/>
    <mergeCell ref="J8:J9"/>
    <mergeCell ref="K8:K9"/>
    <mergeCell ref="R8:R9"/>
    <mergeCell ref="A4:Q4"/>
    <mergeCell ref="A5:Q5"/>
    <mergeCell ref="S8:S9"/>
    <mergeCell ref="T8:T9"/>
    <mergeCell ref="A8:A9"/>
    <mergeCell ref="A7:T7"/>
    <mergeCell ref="B8:B9"/>
    <mergeCell ref="G8:G9"/>
    <mergeCell ref="L8:L9"/>
    <mergeCell ref="Q8:Q9"/>
    <mergeCell ref="M8:M9"/>
    <mergeCell ref="F8:F9"/>
  </mergeCells>
  <printOptions/>
  <pageMargins left="0.42" right="0.2" top="0.75" bottom="0.75" header="0" footer="0"/>
  <pageSetup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sheetPr>
    <tabColor rgb="FFFF0000"/>
  </sheetPr>
  <dimension ref="A1:R99"/>
  <sheetViews>
    <sheetView zoomScalePageLayoutView="0" workbookViewId="0" topLeftCell="D1">
      <selection activeCell="H20" sqref="H20"/>
    </sheetView>
  </sheetViews>
  <sheetFormatPr defaultColWidth="14.421875" defaultRowHeight="15" customHeight="1"/>
  <cols>
    <col min="1" max="1" width="5.28125" style="0" customWidth="1"/>
    <col min="2" max="2" width="32.421875" style="0" customWidth="1"/>
    <col min="3" max="4" width="16.57421875" style="0" bestFit="1" customWidth="1"/>
    <col min="5" max="5" width="16.7109375" style="0" customWidth="1"/>
    <col min="6" max="6" width="15.421875" style="0" customWidth="1"/>
    <col min="7" max="7" width="14.7109375" style="0" customWidth="1"/>
    <col min="8" max="8" width="15.7109375" style="0" customWidth="1"/>
    <col min="9" max="10" width="13.8515625" style="0" customWidth="1"/>
    <col min="11" max="11" width="15.8515625" style="0" customWidth="1"/>
    <col min="12" max="12" width="15.7109375" style="0" customWidth="1"/>
    <col min="13" max="13" width="16.28125" style="0" customWidth="1"/>
    <col min="14" max="14" width="16.00390625" style="0" customWidth="1"/>
    <col min="15" max="15" width="14.421875" style="0" customWidth="1"/>
    <col min="16" max="16" width="16.7109375" style="0" customWidth="1"/>
    <col min="17" max="17" width="8.7109375" style="0" customWidth="1"/>
    <col min="18" max="18" width="28.7109375" style="0" hidden="1" customWidth="1"/>
  </cols>
  <sheetData>
    <row r="1" spans="1:18" ht="16.5" customHeight="1">
      <c r="A1" s="149"/>
      <c r="B1" s="149"/>
      <c r="C1" s="149"/>
      <c r="D1" s="149"/>
      <c r="E1" s="151"/>
      <c r="F1" s="149"/>
      <c r="G1" s="149"/>
      <c r="H1" s="149"/>
      <c r="I1" s="149"/>
      <c r="J1" s="149"/>
      <c r="K1" s="149"/>
      <c r="L1" s="149"/>
      <c r="M1" s="398" t="s">
        <v>349</v>
      </c>
      <c r="N1" s="358"/>
      <c r="O1" s="358"/>
      <c r="P1" s="358"/>
      <c r="Q1" s="358"/>
      <c r="R1" s="149"/>
    </row>
    <row r="2" spans="1:18" ht="16.5" customHeight="1">
      <c r="A2" s="149"/>
      <c r="B2" s="149"/>
      <c r="C2" s="149"/>
      <c r="D2" s="149"/>
      <c r="E2" s="149"/>
      <c r="F2" s="149"/>
      <c r="G2" s="149"/>
      <c r="H2" s="149"/>
      <c r="I2" s="149"/>
      <c r="J2" s="149"/>
      <c r="K2" s="149"/>
      <c r="L2" s="149"/>
      <c r="M2" s="398"/>
      <c r="N2" s="358"/>
      <c r="O2" s="358"/>
      <c r="P2" s="358"/>
      <c r="Q2" s="358"/>
      <c r="R2" s="149"/>
    </row>
    <row r="3" spans="1:18" ht="16.5" customHeight="1">
      <c r="A3" s="416" t="s">
        <v>350</v>
      </c>
      <c r="B3" s="358"/>
      <c r="C3" s="358"/>
      <c r="D3" s="358"/>
      <c r="E3" s="358"/>
      <c r="F3" s="358"/>
      <c r="G3" s="358"/>
      <c r="H3" s="358"/>
      <c r="I3" s="358"/>
      <c r="J3" s="358"/>
      <c r="K3" s="358"/>
      <c r="L3" s="358"/>
      <c r="M3" s="358"/>
      <c r="N3" s="358"/>
      <c r="O3" s="358"/>
      <c r="P3" s="358"/>
      <c r="Q3" s="358"/>
      <c r="R3" s="196"/>
    </row>
    <row r="4" spans="1:18" ht="18" customHeight="1">
      <c r="A4" s="417" t="str">
        <f>+'55'!A3:Q3</f>
        <v>(Kèm theo Nghị quyết số     /NQ-HĐND  ngày    tháng 7 năm 2021 của Hội đồng nhân dân  huyện Ia H'Drai)</v>
      </c>
      <c r="B4" s="358"/>
      <c r="C4" s="358"/>
      <c r="D4" s="358"/>
      <c r="E4" s="358"/>
      <c r="F4" s="358"/>
      <c r="G4" s="358"/>
      <c r="H4" s="358"/>
      <c r="I4" s="358"/>
      <c r="J4" s="358"/>
      <c r="K4" s="358"/>
      <c r="L4" s="358"/>
      <c r="M4" s="358"/>
      <c r="N4" s="358"/>
      <c r="O4" s="358"/>
      <c r="P4" s="358"/>
      <c r="Q4" s="196"/>
      <c r="R4" s="196"/>
    </row>
    <row r="5" spans="1:18" ht="12.75" customHeight="1" hidden="1">
      <c r="A5" s="417" t="str">
        <f>+'55'!A4:Q4</f>
        <v>(Kèm theo tờ trình số     /TTr-UBND ngày     tháng    năm 2021 của Ủy ban nhân dân huyện Ia H'Drai)</v>
      </c>
      <c r="B5" s="358"/>
      <c r="C5" s="358"/>
      <c r="D5" s="358"/>
      <c r="E5" s="358"/>
      <c r="F5" s="358"/>
      <c r="G5" s="358"/>
      <c r="H5" s="358"/>
      <c r="I5" s="358"/>
      <c r="J5" s="358"/>
      <c r="K5" s="358"/>
      <c r="L5" s="358"/>
      <c r="M5" s="358"/>
      <c r="N5" s="358"/>
      <c r="O5" s="358"/>
      <c r="P5" s="358"/>
      <c r="Q5" s="196"/>
      <c r="R5" s="196"/>
    </row>
    <row r="6" spans="1:18" ht="21" customHeight="1" hidden="1">
      <c r="A6" s="417" t="str">
        <f>+'55'!A5:Q5</f>
        <v>(Kèm theo tờ trình số     /TTr-TCKH ngày     tháng    năm 2021 của phòng Tài chính - Kế hoạch huyện)</v>
      </c>
      <c r="B6" s="358"/>
      <c r="C6" s="358"/>
      <c r="D6" s="358"/>
      <c r="E6" s="358"/>
      <c r="F6" s="358"/>
      <c r="G6" s="358"/>
      <c r="H6" s="358"/>
      <c r="I6" s="358"/>
      <c r="J6" s="358"/>
      <c r="K6" s="358"/>
      <c r="L6" s="358"/>
      <c r="M6" s="358"/>
      <c r="N6" s="358"/>
      <c r="O6" s="358"/>
      <c r="P6" s="358"/>
      <c r="Q6" s="196"/>
      <c r="R6" s="196"/>
    </row>
    <row r="7" spans="1:18" ht="12.75" customHeight="1">
      <c r="A7" s="197"/>
      <c r="B7" s="197"/>
      <c r="C7" s="197"/>
      <c r="D7" s="197"/>
      <c r="E7" s="197"/>
      <c r="F7" s="197"/>
      <c r="G7" s="197"/>
      <c r="H7" s="197"/>
      <c r="I7" s="197"/>
      <c r="J7" s="197"/>
      <c r="K7" s="197"/>
      <c r="L7" s="197"/>
      <c r="M7" s="197"/>
      <c r="N7" s="197"/>
      <c r="O7" s="197"/>
      <c r="P7" s="197"/>
      <c r="Q7" s="196"/>
      <c r="R7" s="196"/>
    </row>
    <row r="8" spans="1:18" ht="16.5" customHeight="1">
      <c r="A8" s="418" t="s">
        <v>55</v>
      </c>
      <c r="B8" s="380"/>
      <c r="C8" s="380"/>
      <c r="D8" s="380"/>
      <c r="E8" s="380"/>
      <c r="F8" s="380"/>
      <c r="G8" s="380"/>
      <c r="H8" s="380"/>
      <c r="I8" s="380"/>
      <c r="J8" s="380"/>
      <c r="K8" s="380"/>
      <c r="L8" s="380"/>
      <c r="M8" s="380"/>
      <c r="N8" s="380"/>
      <c r="O8" s="380"/>
      <c r="P8" s="380"/>
      <c r="Q8" s="196"/>
      <c r="R8" s="196"/>
    </row>
    <row r="9" spans="1:18" ht="15" customHeight="1">
      <c r="A9" s="414" t="s">
        <v>5</v>
      </c>
      <c r="B9" s="420" t="s">
        <v>269</v>
      </c>
      <c r="C9" s="414" t="s">
        <v>7</v>
      </c>
      <c r="D9" s="414" t="s">
        <v>8</v>
      </c>
      <c r="E9" s="414" t="s">
        <v>351</v>
      </c>
      <c r="F9" s="414" t="s">
        <v>209</v>
      </c>
      <c r="G9" s="414" t="s">
        <v>210</v>
      </c>
      <c r="H9" s="414" t="s">
        <v>352</v>
      </c>
      <c r="I9" s="414" t="s">
        <v>353</v>
      </c>
      <c r="J9" s="414" t="s">
        <v>335</v>
      </c>
      <c r="K9" s="414" t="s">
        <v>337</v>
      </c>
      <c r="L9" s="414" t="s">
        <v>354</v>
      </c>
      <c r="M9" s="414" t="s">
        <v>222</v>
      </c>
      <c r="N9" s="414" t="s">
        <v>355</v>
      </c>
      <c r="O9" s="414" t="s">
        <v>356</v>
      </c>
      <c r="P9" s="414" t="s">
        <v>357</v>
      </c>
      <c r="Q9" s="414" t="s">
        <v>188</v>
      </c>
      <c r="R9" s="198"/>
    </row>
    <row r="10" spans="1:18" ht="78" customHeight="1">
      <c r="A10" s="415"/>
      <c r="B10" s="421"/>
      <c r="C10" s="415"/>
      <c r="D10" s="415"/>
      <c r="E10" s="415"/>
      <c r="F10" s="415"/>
      <c r="G10" s="415"/>
      <c r="H10" s="415"/>
      <c r="I10" s="415"/>
      <c r="J10" s="415"/>
      <c r="K10" s="415"/>
      <c r="L10" s="415"/>
      <c r="M10" s="415"/>
      <c r="N10" s="415"/>
      <c r="O10" s="415"/>
      <c r="P10" s="415"/>
      <c r="Q10" s="415"/>
      <c r="R10" s="198"/>
    </row>
    <row r="11" spans="1:18" ht="15" customHeight="1">
      <c r="A11" s="199" t="s">
        <v>10</v>
      </c>
      <c r="B11" s="200" t="s">
        <v>46</v>
      </c>
      <c r="C11" s="199">
        <v>1</v>
      </c>
      <c r="D11" s="199">
        <v>2</v>
      </c>
      <c r="E11" s="199">
        <v>3</v>
      </c>
      <c r="F11" s="199">
        <v>5</v>
      </c>
      <c r="G11" s="199">
        <v>6</v>
      </c>
      <c r="H11" s="199">
        <v>8</v>
      </c>
      <c r="I11" s="199">
        <v>8</v>
      </c>
      <c r="J11" s="199">
        <v>9</v>
      </c>
      <c r="K11" s="199">
        <v>11</v>
      </c>
      <c r="L11" s="199"/>
      <c r="M11" s="199">
        <v>12</v>
      </c>
      <c r="N11" s="199"/>
      <c r="O11" s="199">
        <v>15</v>
      </c>
      <c r="P11" s="199">
        <v>15</v>
      </c>
      <c r="Q11" s="201" t="s">
        <v>346</v>
      </c>
      <c r="R11" s="198"/>
    </row>
    <row r="12" spans="1:18" ht="15" customHeight="1">
      <c r="A12" s="202"/>
      <c r="B12" s="203" t="s">
        <v>283</v>
      </c>
      <c r="C12" s="204">
        <f aca="true" t="shared" si="0" ref="C12:P12">SUM(C13:C51)</f>
        <v>71074757780</v>
      </c>
      <c r="D12" s="204">
        <f t="shared" si="0"/>
        <v>75759369989</v>
      </c>
      <c r="E12" s="205">
        <f t="shared" si="0"/>
        <v>35925173473</v>
      </c>
      <c r="F12" s="205">
        <f t="shared" si="0"/>
        <v>1406150000</v>
      </c>
      <c r="G12" s="205">
        <f t="shared" si="0"/>
        <v>626400000</v>
      </c>
      <c r="H12" s="205">
        <f t="shared" si="0"/>
        <v>1254924406</v>
      </c>
      <c r="I12" s="205">
        <f t="shared" si="0"/>
        <v>138000000</v>
      </c>
      <c r="J12" s="205">
        <f t="shared" si="0"/>
        <v>619137017</v>
      </c>
      <c r="K12" s="205">
        <f t="shared" si="0"/>
        <v>2743487960</v>
      </c>
      <c r="L12" s="205">
        <f t="shared" si="0"/>
        <v>2953067600</v>
      </c>
      <c r="M12" s="205">
        <f t="shared" si="0"/>
        <v>5436405720</v>
      </c>
      <c r="N12" s="205">
        <f t="shared" si="0"/>
        <v>2165336750</v>
      </c>
      <c r="O12" s="205">
        <f t="shared" si="0"/>
        <v>148898000</v>
      </c>
      <c r="P12" s="205">
        <f t="shared" si="0"/>
        <v>22342389063</v>
      </c>
      <c r="Q12" s="206">
        <f aca="true" t="shared" si="1" ref="Q12:Q26">(D12/C12)*100</f>
        <v>106.59110541537184</v>
      </c>
      <c r="R12" s="207">
        <v>22342389063</v>
      </c>
    </row>
    <row r="13" spans="1:18" ht="31.5" customHeight="1">
      <c r="A13" s="321">
        <v>1</v>
      </c>
      <c r="B13" s="322" t="s">
        <v>285</v>
      </c>
      <c r="C13" s="208">
        <f>+'54 (2)'!E17+'54 (2)'!H17</f>
        <v>3873463000</v>
      </c>
      <c r="D13" s="208">
        <f aca="true" t="shared" si="2" ref="D13:D51">SUM(E13:P13)</f>
        <v>3775173459</v>
      </c>
      <c r="E13" s="208"/>
      <c r="F13" s="208"/>
      <c r="G13" s="208"/>
      <c r="H13" s="208"/>
      <c r="I13" s="208"/>
      <c r="J13" s="208"/>
      <c r="K13" s="208"/>
      <c r="L13" s="208"/>
      <c r="M13" s="208"/>
      <c r="N13" s="208"/>
      <c r="O13" s="208"/>
      <c r="P13" s="209">
        <f>+'54 (2)'!K17+'54 (2)'!P17</f>
        <v>3775173459</v>
      </c>
      <c r="Q13" s="206">
        <f t="shared" si="1"/>
        <v>97.46248922475831</v>
      </c>
      <c r="R13" s="207">
        <f>+P12-R12</f>
        <v>0</v>
      </c>
    </row>
    <row r="14" spans="1:18" ht="31.5" customHeight="1">
      <c r="A14" s="321">
        <v>2</v>
      </c>
      <c r="B14" s="322" t="str">
        <f>+'54 (2)'!B18</f>
        <v>Phân hiệu trường PT DTNT huyện Ia H'Drai</v>
      </c>
      <c r="C14" s="208">
        <f>+'54 (2)'!E18+'54 (2)'!H18</f>
        <v>0</v>
      </c>
      <c r="D14" s="208">
        <f t="shared" si="2"/>
        <v>7800000</v>
      </c>
      <c r="E14" s="208"/>
      <c r="F14" s="208"/>
      <c r="G14" s="208"/>
      <c r="H14" s="208"/>
      <c r="I14" s="208"/>
      <c r="J14" s="208"/>
      <c r="K14" s="208"/>
      <c r="L14" s="208"/>
      <c r="M14" s="208"/>
      <c r="N14" s="208">
        <f>+'54 (2)'!I18</f>
        <v>7800000</v>
      </c>
      <c r="O14" s="208"/>
      <c r="P14" s="208"/>
      <c r="Q14" s="206"/>
      <c r="R14" s="207" t="s">
        <v>428</v>
      </c>
    </row>
    <row r="15" spans="1:18" ht="15.75" customHeight="1">
      <c r="A15" s="321">
        <v>3</v>
      </c>
      <c r="B15" s="322" t="s">
        <v>287</v>
      </c>
      <c r="C15" s="208">
        <f>+'54 (2)'!E19+'54 (2)'!H19</f>
        <v>1735512000</v>
      </c>
      <c r="D15" s="208">
        <f t="shared" si="2"/>
        <v>4546503761</v>
      </c>
      <c r="E15" s="208"/>
      <c r="F15" s="208"/>
      <c r="G15" s="208"/>
      <c r="H15" s="208"/>
      <c r="I15" s="208"/>
      <c r="J15" s="208"/>
      <c r="K15" s="208"/>
      <c r="L15" s="208"/>
      <c r="M15" s="208">
        <f>774098741+2627428256</f>
        <v>3401526997</v>
      </c>
      <c r="N15" s="208"/>
      <c r="O15" s="323">
        <v>148898000</v>
      </c>
      <c r="P15" s="209">
        <f>+'54 (2)'!I19-'56'!K15-'56'!M15-'56'!O15</f>
        <v>996078764</v>
      </c>
      <c r="Q15" s="206">
        <f t="shared" si="1"/>
        <v>261.96901899842817</v>
      </c>
      <c r="R15" s="198"/>
    </row>
    <row r="16" spans="1:18" ht="15.75" customHeight="1">
      <c r="A16" s="321">
        <v>5</v>
      </c>
      <c r="B16" s="322" t="s">
        <v>288</v>
      </c>
      <c r="C16" s="208">
        <f>+'54 (2)'!E20+'54 (2)'!H20</f>
        <v>963465000</v>
      </c>
      <c r="D16" s="208">
        <f t="shared" si="2"/>
        <v>703314629</v>
      </c>
      <c r="E16" s="208"/>
      <c r="F16" s="208"/>
      <c r="G16" s="208"/>
      <c r="H16" s="208"/>
      <c r="I16" s="208"/>
      <c r="J16" s="208"/>
      <c r="K16" s="208"/>
      <c r="L16" s="208"/>
      <c r="M16" s="208"/>
      <c r="N16" s="208"/>
      <c r="O16" s="208"/>
      <c r="P16" s="209">
        <f>+'54 (2)'!K20+'54 (2)'!P20</f>
        <v>703314629</v>
      </c>
      <c r="Q16" s="206">
        <f t="shared" si="1"/>
        <v>72.9984616981416</v>
      </c>
      <c r="R16" s="198"/>
    </row>
    <row r="17" spans="1:18" ht="15.75" customHeight="1">
      <c r="A17" s="321">
        <v>6</v>
      </c>
      <c r="B17" s="322" t="s">
        <v>289</v>
      </c>
      <c r="C17" s="208">
        <f>+'54 (2)'!E21+'54 (2)'!H21</f>
        <v>9720100000</v>
      </c>
      <c r="D17" s="208">
        <f t="shared" si="2"/>
        <v>6753817645</v>
      </c>
      <c r="E17" s="208">
        <f>3513352950+678632210+1586087100</f>
        <v>5778072260</v>
      </c>
      <c r="F17" s="208"/>
      <c r="G17" s="208"/>
      <c r="H17" s="208"/>
      <c r="I17" s="208"/>
      <c r="J17" s="208"/>
      <c r="K17" s="208"/>
      <c r="L17" s="208"/>
      <c r="M17" s="208"/>
      <c r="N17" s="208"/>
      <c r="O17" s="208"/>
      <c r="P17" s="209">
        <f>+'54 (2)'!I21-'56'!E17</f>
        <v>975745385</v>
      </c>
      <c r="Q17" s="206">
        <f t="shared" si="1"/>
        <v>69.48300578183351</v>
      </c>
      <c r="R17" s="198"/>
    </row>
    <row r="18" spans="1:18" ht="31.5" customHeight="1">
      <c r="A18" s="321">
        <v>7</v>
      </c>
      <c r="B18" s="322" t="s">
        <v>358</v>
      </c>
      <c r="C18" s="208">
        <f>+'54 (2)'!E22+'54 (2)'!H22</f>
        <v>2067476000</v>
      </c>
      <c r="D18" s="208">
        <f t="shared" si="2"/>
        <v>1960647600</v>
      </c>
      <c r="E18" s="323">
        <v>147577971</v>
      </c>
      <c r="F18" s="208"/>
      <c r="G18" s="208"/>
      <c r="H18" s="208"/>
      <c r="I18" s="208"/>
      <c r="J18" s="208"/>
      <c r="K18" s="208"/>
      <c r="L18" s="208"/>
      <c r="M18" s="208"/>
      <c r="N18" s="208"/>
      <c r="O18" s="208"/>
      <c r="P18" s="209">
        <f>+'54 (2)'!I22-'56'!E18</f>
        <v>1813069629</v>
      </c>
      <c r="Q18" s="206">
        <f t="shared" si="1"/>
        <v>94.83290737111338</v>
      </c>
      <c r="R18" s="198"/>
    </row>
    <row r="19" spans="1:18" ht="18" customHeight="1">
      <c r="A19" s="321">
        <v>8</v>
      </c>
      <c r="B19" s="322" t="s">
        <v>291</v>
      </c>
      <c r="C19" s="208">
        <f>+'54 (2)'!E23+'54 (2)'!H23</f>
        <v>1027728000</v>
      </c>
      <c r="D19" s="208">
        <f t="shared" si="2"/>
        <v>1754235956</v>
      </c>
      <c r="E19" s="208"/>
      <c r="F19" s="208"/>
      <c r="G19" s="208"/>
      <c r="H19" s="208"/>
      <c r="I19" s="208"/>
      <c r="J19" s="208"/>
      <c r="K19" s="208"/>
      <c r="L19" s="208">
        <v>734550000</v>
      </c>
      <c r="M19" s="208"/>
      <c r="N19" s="208"/>
      <c r="O19" s="208"/>
      <c r="P19" s="208">
        <f>+'54 (2)'!I23-'56'!L19</f>
        <v>1019685956</v>
      </c>
      <c r="Q19" s="206">
        <f t="shared" si="1"/>
        <v>170.69068430557502</v>
      </c>
      <c r="R19" s="198"/>
    </row>
    <row r="20" spans="1:18" ht="18" customHeight="1">
      <c r="A20" s="321">
        <v>9</v>
      </c>
      <c r="B20" s="322" t="s">
        <v>292</v>
      </c>
      <c r="C20" s="208">
        <f>+'54 (2)'!E24+'54 (2)'!H24</f>
        <v>405256000</v>
      </c>
      <c r="D20" s="208">
        <f t="shared" si="2"/>
        <v>288104473</v>
      </c>
      <c r="E20" s="208"/>
      <c r="F20" s="208"/>
      <c r="G20" s="208"/>
      <c r="H20" s="208"/>
      <c r="I20" s="208"/>
      <c r="J20" s="208"/>
      <c r="K20" s="208"/>
      <c r="L20" s="208"/>
      <c r="M20" s="208"/>
      <c r="N20" s="208"/>
      <c r="O20" s="208"/>
      <c r="P20" s="208">
        <f>+'54 (2)'!K24+'54 (2)'!P24</f>
        <v>288104473</v>
      </c>
      <c r="Q20" s="206">
        <f t="shared" si="1"/>
        <v>71.09196976725822</v>
      </c>
      <c r="R20" s="198"/>
    </row>
    <row r="21" spans="1:18" ht="18" customHeight="1">
      <c r="A21" s="321">
        <v>10</v>
      </c>
      <c r="B21" s="322" t="s">
        <v>293</v>
      </c>
      <c r="C21" s="208">
        <f>+'54 (2)'!E25+'54 (2)'!H25</f>
        <v>447989000</v>
      </c>
      <c r="D21" s="208">
        <f t="shared" si="2"/>
        <v>431036011</v>
      </c>
      <c r="E21" s="208"/>
      <c r="F21" s="208"/>
      <c r="G21" s="208"/>
      <c r="H21" s="208"/>
      <c r="I21" s="208"/>
      <c r="J21" s="208"/>
      <c r="K21" s="208"/>
      <c r="L21" s="208"/>
      <c r="M21" s="208"/>
      <c r="N21" s="208"/>
      <c r="O21" s="208"/>
      <c r="P21" s="208">
        <f>+'54 (2)'!K25+'54 (2)'!P25</f>
        <v>431036011</v>
      </c>
      <c r="Q21" s="206">
        <f t="shared" si="1"/>
        <v>96.21575775298055</v>
      </c>
      <c r="R21" s="198"/>
    </row>
    <row r="22" spans="1:18" ht="15.75" customHeight="1">
      <c r="A22" s="321">
        <v>11</v>
      </c>
      <c r="B22" s="322" t="s">
        <v>294</v>
      </c>
      <c r="C22" s="208">
        <f>+'54 (2)'!E26+'54 (2)'!H26</f>
        <v>542910000</v>
      </c>
      <c r="D22" s="208">
        <f t="shared" si="2"/>
        <v>482093711</v>
      </c>
      <c r="E22" s="208"/>
      <c r="F22" s="208"/>
      <c r="G22" s="208"/>
      <c r="H22" s="208"/>
      <c r="I22" s="208"/>
      <c r="J22" s="208"/>
      <c r="K22" s="208"/>
      <c r="L22" s="208"/>
      <c r="M22" s="208"/>
      <c r="N22" s="208"/>
      <c r="O22" s="208"/>
      <c r="P22" s="208">
        <f>+'54 (2)'!K26+'54 (2)'!P26</f>
        <v>482093711</v>
      </c>
      <c r="Q22" s="206">
        <f t="shared" si="1"/>
        <v>88.7980901070159</v>
      </c>
      <c r="R22" s="198"/>
    </row>
    <row r="23" spans="1:18" ht="15.75" customHeight="1">
      <c r="A23" s="321">
        <v>12</v>
      </c>
      <c r="B23" s="322" t="s">
        <v>295</v>
      </c>
      <c r="C23" s="208">
        <f>+'54 (2)'!E27+'54 (2)'!H27</f>
        <v>40000000</v>
      </c>
      <c r="D23" s="208">
        <f t="shared" si="2"/>
        <v>87723340</v>
      </c>
      <c r="E23" s="208"/>
      <c r="F23" s="208"/>
      <c r="G23" s="208"/>
      <c r="H23" s="208"/>
      <c r="I23" s="208"/>
      <c r="J23" s="208"/>
      <c r="K23" s="208"/>
      <c r="L23" s="208"/>
      <c r="M23" s="208"/>
      <c r="N23" s="208"/>
      <c r="O23" s="208"/>
      <c r="P23" s="208">
        <f>+'54 (2)'!K27+'54 (2)'!P27</f>
        <v>87723340</v>
      </c>
      <c r="Q23" s="206">
        <f t="shared" si="1"/>
        <v>219.30835000000002</v>
      </c>
      <c r="R23" s="198"/>
    </row>
    <row r="24" spans="1:18" ht="31.5" customHeight="1">
      <c r="A24" s="321">
        <v>13</v>
      </c>
      <c r="B24" s="322" t="s">
        <v>296</v>
      </c>
      <c r="C24" s="208">
        <f>+'54 (2)'!E28+'54 (2)'!H28</f>
        <v>1720351000</v>
      </c>
      <c r="D24" s="208">
        <f t="shared" si="2"/>
        <v>2012061423</v>
      </c>
      <c r="E24" s="208"/>
      <c r="F24" s="208"/>
      <c r="G24" s="208"/>
      <c r="H24" s="208">
        <f>609016800+545802048+100105558</f>
        <v>1254924406</v>
      </c>
      <c r="I24" s="208">
        <v>138000000</v>
      </c>
      <c r="J24" s="208">
        <f>135450000+418087099+65599918</f>
        <v>619137017</v>
      </c>
      <c r="K24" s="208"/>
      <c r="L24" s="208"/>
      <c r="M24" s="208"/>
      <c r="N24" s="208"/>
      <c r="O24" s="208"/>
      <c r="P24" s="208"/>
      <c r="Q24" s="206">
        <f t="shared" si="1"/>
        <v>116.95644801555032</v>
      </c>
      <c r="R24" s="198"/>
    </row>
    <row r="25" spans="1:18" ht="15.75" customHeight="1">
      <c r="A25" s="321">
        <v>14</v>
      </c>
      <c r="B25" s="322" t="s">
        <v>297</v>
      </c>
      <c r="C25" s="208">
        <f>+'54 (2)'!E29+'54 (2)'!H29</f>
        <v>200000000</v>
      </c>
      <c r="D25" s="208">
        <f t="shared" si="2"/>
        <v>165000000</v>
      </c>
      <c r="E25" s="208">
        <f>+'54 (2)'!I29</f>
        <v>165000000</v>
      </c>
      <c r="F25" s="208"/>
      <c r="G25" s="208"/>
      <c r="H25" s="208"/>
      <c r="I25" s="208"/>
      <c r="J25" s="208"/>
      <c r="K25" s="208"/>
      <c r="L25" s="208"/>
      <c r="M25" s="208"/>
      <c r="N25" s="208"/>
      <c r="O25" s="208"/>
      <c r="P25" s="208"/>
      <c r="Q25" s="206">
        <f t="shared" si="1"/>
        <v>82.5</v>
      </c>
      <c r="R25" s="198"/>
    </row>
    <row r="26" spans="1:18" ht="15.75" customHeight="1">
      <c r="A26" s="321">
        <v>15</v>
      </c>
      <c r="B26" s="322" t="s">
        <v>298</v>
      </c>
      <c r="C26" s="208">
        <f>+'54 (2)'!E30+'54 (2)'!H30</f>
        <v>1743172000</v>
      </c>
      <c r="D26" s="208">
        <f t="shared" si="2"/>
        <v>1221095688</v>
      </c>
      <c r="E26" s="208"/>
      <c r="F26" s="208"/>
      <c r="G26" s="208"/>
      <c r="H26" s="208"/>
      <c r="I26" s="208"/>
      <c r="J26" s="208"/>
      <c r="K26" s="208"/>
      <c r="L26" s="208"/>
      <c r="M26" s="208">
        <f>+'54 (2)'!I30</f>
        <v>1221095688</v>
      </c>
      <c r="N26" s="208"/>
      <c r="O26" s="208"/>
      <c r="P26" s="208"/>
      <c r="Q26" s="206">
        <f t="shared" si="1"/>
        <v>70.05021237146994</v>
      </c>
      <c r="R26" s="198"/>
    </row>
    <row r="27" spans="1:18" ht="15.75" customHeight="1">
      <c r="A27" s="321">
        <v>16</v>
      </c>
      <c r="B27" s="322" t="s">
        <v>359</v>
      </c>
      <c r="C27" s="208">
        <f>+'54 (2)'!E31+'54 (2)'!H31</f>
        <v>0</v>
      </c>
      <c r="D27" s="208">
        <f t="shared" si="2"/>
        <v>813783035</v>
      </c>
      <c r="E27" s="208"/>
      <c r="F27" s="208"/>
      <c r="G27" s="208"/>
      <c r="H27" s="208"/>
      <c r="I27" s="208"/>
      <c r="J27" s="208"/>
      <c r="K27" s="208"/>
      <c r="L27" s="208"/>
      <c r="M27" s="208">
        <f>+'54 (2)'!K31</f>
        <v>813783035</v>
      </c>
      <c r="N27" s="208"/>
      <c r="O27" s="208"/>
      <c r="P27" s="208"/>
      <c r="Q27" s="206"/>
      <c r="R27" s="198"/>
    </row>
    <row r="28" spans="1:18" ht="15.75" customHeight="1">
      <c r="A28" s="321">
        <v>17</v>
      </c>
      <c r="B28" s="322" t="s">
        <v>300</v>
      </c>
      <c r="C28" s="208">
        <f>+'54 (2)'!E32+'54 (2)'!H32</f>
        <v>1357000000</v>
      </c>
      <c r="D28" s="208">
        <f t="shared" si="2"/>
        <v>1406150000</v>
      </c>
      <c r="E28" s="208"/>
      <c r="F28" s="208">
        <f>+'54 (2)'!I32</f>
        <v>1406150000</v>
      </c>
      <c r="G28" s="208"/>
      <c r="H28" s="208"/>
      <c r="I28" s="208"/>
      <c r="J28" s="208"/>
      <c r="K28" s="208"/>
      <c r="L28" s="208"/>
      <c r="M28" s="208"/>
      <c r="N28" s="208"/>
      <c r="O28" s="208"/>
      <c r="P28" s="208"/>
      <c r="Q28" s="206">
        <f aca="true" t="shared" si="3" ref="Q28:Q49">(D28/C28)*100</f>
        <v>103.62196020633752</v>
      </c>
      <c r="R28" s="198"/>
    </row>
    <row r="29" spans="1:18" ht="15.75" customHeight="1">
      <c r="A29" s="321">
        <v>18</v>
      </c>
      <c r="B29" s="322" t="s">
        <v>301</v>
      </c>
      <c r="C29" s="208">
        <f>+'54 (2)'!E33+'54 (2)'!H33</f>
        <v>680000000</v>
      </c>
      <c r="D29" s="208">
        <f t="shared" si="2"/>
        <v>626400000</v>
      </c>
      <c r="E29" s="208"/>
      <c r="F29" s="208"/>
      <c r="G29" s="208">
        <f>+'54 (2)'!I33</f>
        <v>626400000</v>
      </c>
      <c r="H29" s="208"/>
      <c r="I29" s="208"/>
      <c r="J29" s="208"/>
      <c r="K29" s="208"/>
      <c r="L29" s="208"/>
      <c r="M29" s="208"/>
      <c r="N29" s="208"/>
      <c r="O29" s="208"/>
      <c r="P29" s="208"/>
      <c r="Q29" s="206">
        <f t="shared" si="3"/>
        <v>92.11764705882352</v>
      </c>
      <c r="R29" s="198"/>
    </row>
    <row r="30" spans="1:18" ht="31.5" customHeight="1">
      <c r="A30" s="321">
        <v>19</v>
      </c>
      <c r="B30" s="322" t="s">
        <v>302</v>
      </c>
      <c r="C30" s="208">
        <f>+'54 (2)'!E34+'54 (2)'!H34</f>
        <v>9950567780</v>
      </c>
      <c r="D30" s="208">
        <f t="shared" si="2"/>
        <v>10803559606</v>
      </c>
      <c r="E30" s="208"/>
      <c r="F30" s="208"/>
      <c r="G30" s="208"/>
      <c r="H30" s="208"/>
      <c r="I30" s="208"/>
      <c r="J30" s="208"/>
      <c r="K30" s="208"/>
      <c r="L30" s="208"/>
      <c r="M30" s="208"/>
      <c r="N30" s="208"/>
      <c r="O30" s="208"/>
      <c r="P30" s="209">
        <f>+'54 (2)'!K34</f>
        <v>10803559606</v>
      </c>
      <c r="Q30" s="206">
        <f t="shared" si="3"/>
        <v>108.57229300738456</v>
      </c>
      <c r="R30" s="198">
        <v>10803559606</v>
      </c>
    </row>
    <row r="31" spans="1:18" ht="15.75" customHeight="1">
      <c r="A31" s="321">
        <v>20</v>
      </c>
      <c r="B31" s="322" t="s">
        <v>303</v>
      </c>
      <c r="C31" s="208">
        <f>+'54 (2)'!E35+'54 (2)'!H35</f>
        <v>2945986000</v>
      </c>
      <c r="D31" s="208">
        <f t="shared" si="2"/>
        <v>3047741156</v>
      </c>
      <c r="E31" s="208">
        <f>+'54 (2)'!K35</f>
        <v>3047741156</v>
      </c>
      <c r="F31" s="208"/>
      <c r="G31" s="208"/>
      <c r="H31" s="208"/>
      <c r="I31" s="208"/>
      <c r="J31" s="208"/>
      <c r="K31" s="208"/>
      <c r="L31" s="208"/>
      <c r="M31" s="208"/>
      <c r="N31" s="208"/>
      <c r="O31" s="208"/>
      <c r="P31" s="208"/>
      <c r="Q31" s="206">
        <f t="shared" si="3"/>
        <v>103.4540271406585</v>
      </c>
      <c r="R31" s="207">
        <f>+P30-R30</f>
        <v>0</v>
      </c>
    </row>
    <row r="32" spans="1:18" ht="15.75" customHeight="1">
      <c r="A32" s="321">
        <v>21</v>
      </c>
      <c r="B32" s="322" t="s">
        <v>304</v>
      </c>
      <c r="C32" s="208">
        <f>+'54 (2)'!E36+'54 (2)'!H36</f>
        <v>2914590000</v>
      </c>
      <c r="D32" s="208">
        <f t="shared" si="2"/>
        <v>2731726327</v>
      </c>
      <c r="E32" s="208">
        <f>+'54 (2)'!K36</f>
        <v>2731726327</v>
      </c>
      <c r="F32" s="208"/>
      <c r="G32" s="208"/>
      <c r="H32" s="208"/>
      <c r="I32" s="208"/>
      <c r="J32" s="208"/>
      <c r="K32" s="208"/>
      <c r="L32" s="208"/>
      <c r="M32" s="208"/>
      <c r="N32" s="208"/>
      <c r="O32" s="208"/>
      <c r="P32" s="208"/>
      <c r="Q32" s="206">
        <f t="shared" si="3"/>
        <v>93.72592121018737</v>
      </c>
      <c r="R32" s="198"/>
    </row>
    <row r="33" spans="1:18" ht="15.75" customHeight="1">
      <c r="A33" s="321">
        <v>22</v>
      </c>
      <c r="B33" s="322" t="s">
        <v>305</v>
      </c>
      <c r="C33" s="208">
        <f>+'54 (2)'!E37+'54 (2)'!H37</f>
        <v>3385724000</v>
      </c>
      <c r="D33" s="208">
        <f t="shared" si="2"/>
        <v>3306107983</v>
      </c>
      <c r="E33" s="208">
        <f>+'54 (2)'!K37</f>
        <v>3306107983</v>
      </c>
      <c r="F33" s="208"/>
      <c r="G33" s="208"/>
      <c r="H33" s="208"/>
      <c r="I33" s="208"/>
      <c r="J33" s="208"/>
      <c r="K33" s="208"/>
      <c r="L33" s="208"/>
      <c r="M33" s="208"/>
      <c r="N33" s="208"/>
      <c r="O33" s="208"/>
      <c r="P33" s="208"/>
      <c r="Q33" s="206">
        <f t="shared" si="3"/>
        <v>97.64847881871056</v>
      </c>
      <c r="R33" s="198"/>
    </row>
    <row r="34" spans="1:18" ht="15.75" customHeight="1">
      <c r="A34" s="321">
        <v>25</v>
      </c>
      <c r="B34" s="322" t="s">
        <v>306</v>
      </c>
      <c r="C34" s="208">
        <f>+'54 (2)'!E38+'54 (2)'!H38</f>
        <v>4574813000</v>
      </c>
      <c r="D34" s="208">
        <f t="shared" si="2"/>
        <v>5334979828</v>
      </c>
      <c r="E34" s="208">
        <f>+'54 (2)'!K38</f>
        <v>5334979828</v>
      </c>
      <c r="F34" s="208"/>
      <c r="G34" s="208"/>
      <c r="H34" s="208"/>
      <c r="I34" s="208"/>
      <c r="J34" s="208"/>
      <c r="K34" s="208"/>
      <c r="L34" s="208"/>
      <c r="M34" s="208"/>
      <c r="N34" s="208"/>
      <c r="O34" s="208"/>
      <c r="P34" s="208"/>
      <c r="Q34" s="206">
        <f t="shared" si="3"/>
        <v>116.61634755344099</v>
      </c>
      <c r="R34" s="198"/>
    </row>
    <row r="35" spans="1:18" ht="31.5" customHeight="1">
      <c r="A35" s="321">
        <v>26</v>
      </c>
      <c r="B35" s="322" t="s">
        <v>307</v>
      </c>
      <c r="C35" s="208">
        <f>+'54 (2)'!E39+'54 (2)'!H39</f>
        <v>7889024000</v>
      </c>
      <c r="D35" s="208">
        <f t="shared" si="2"/>
        <v>7210291442</v>
      </c>
      <c r="E35" s="208">
        <f>+'54 (2)'!K39</f>
        <v>7210291442</v>
      </c>
      <c r="F35" s="208"/>
      <c r="G35" s="208"/>
      <c r="H35" s="208"/>
      <c r="I35" s="208"/>
      <c r="J35" s="208"/>
      <c r="K35" s="208"/>
      <c r="L35" s="208"/>
      <c r="M35" s="208"/>
      <c r="N35" s="208"/>
      <c r="O35" s="208"/>
      <c r="P35" s="208"/>
      <c r="Q35" s="206">
        <f t="shared" si="3"/>
        <v>91.39649520650464</v>
      </c>
      <c r="R35" s="198"/>
    </row>
    <row r="36" spans="1:18" ht="15.75" customHeight="1">
      <c r="A36" s="321">
        <v>27</v>
      </c>
      <c r="B36" s="322" t="s">
        <v>308</v>
      </c>
      <c r="C36" s="208">
        <f>+'54 (2)'!E40+'54 (2)'!H40</f>
        <v>7858663000</v>
      </c>
      <c r="D36" s="208">
        <f t="shared" si="2"/>
        <v>8139076452</v>
      </c>
      <c r="E36" s="208">
        <f>+'54 (2)'!K40</f>
        <v>8139076452</v>
      </c>
      <c r="F36" s="208"/>
      <c r="G36" s="208"/>
      <c r="H36" s="208"/>
      <c r="I36" s="208"/>
      <c r="J36" s="208"/>
      <c r="K36" s="208"/>
      <c r="L36" s="208"/>
      <c r="M36" s="208"/>
      <c r="N36" s="208"/>
      <c r="O36" s="208"/>
      <c r="P36" s="208"/>
      <c r="Q36" s="206">
        <f t="shared" si="3"/>
        <v>103.56820812904179</v>
      </c>
      <c r="R36" s="198"/>
    </row>
    <row r="37" spans="1:18" ht="31.5" customHeight="1">
      <c r="A37" s="321">
        <v>28</v>
      </c>
      <c r="B37" s="322" t="s">
        <v>309</v>
      </c>
      <c r="C37" s="208">
        <f>+'54 (2)'!E41+'54 (2)'!H41</f>
        <v>2727068000</v>
      </c>
      <c r="D37" s="208">
        <f t="shared" si="2"/>
        <v>2277620866</v>
      </c>
      <c r="E37" s="208"/>
      <c r="F37" s="208"/>
      <c r="G37" s="208"/>
      <c r="H37" s="208"/>
      <c r="I37" s="208"/>
      <c r="J37" s="208"/>
      <c r="K37" s="208"/>
      <c r="L37" s="208">
        <f>1328390600+163000000+27127000</f>
        <v>1518517600</v>
      </c>
      <c r="M37" s="208"/>
      <c r="N37" s="208"/>
      <c r="O37" s="208"/>
      <c r="P37" s="209">
        <f>+'54 (2)'!I41-'56'!L37</f>
        <v>759103266</v>
      </c>
      <c r="Q37" s="206">
        <f t="shared" si="3"/>
        <v>83.51903458219597</v>
      </c>
      <c r="R37" s="198"/>
    </row>
    <row r="38" spans="1:18" ht="15.75" customHeight="1">
      <c r="A38" s="321">
        <v>29</v>
      </c>
      <c r="B38" s="322" t="s">
        <v>310</v>
      </c>
      <c r="C38" s="208">
        <f>+'54 (2)'!E42+'54 (2)'!H42</f>
        <v>323900000</v>
      </c>
      <c r="D38" s="208">
        <f t="shared" si="2"/>
        <v>207700834</v>
      </c>
      <c r="E38" s="208"/>
      <c r="F38" s="208"/>
      <c r="G38" s="208"/>
      <c r="H38" s="208"/>
      <c r="I38" s="208"/>
      <c r="J38" s="208"/>
      <c r="K38" s="208"/>
      <c r="L38" s="208"/>
      <c r="M38" s="208"/>
      <c r="N38" s="208"/>
      <c r="O38" s="208"/>
      <c r="P38" s="209">
        <f>+'54 (2)'!I42</f>
        <v>207700834</v>
      </c>
      <c r="Q38" s="206">
        <f t="shared" si="3"/>
        <v>64.12498734177215</v>
      </c>
      <c r="R38" s="198"/>
    </row>
    <row r="39" spans="1:18" ht="15.75" customHeight="1">
      <c r="A39" s="321">
        <v>30</v>
      </c>
      <c r="B39" s="322" t="s">
        <v>311</v>
      </c>
      <c r="C39" s="208">
        <f>+'54 (2)'!E43+'54 (2)'!H43</f>
        <v>25000000</v>
      </c>
      <c r="D39" s="208">
        <f t="shared" si="2"/>
        <v>19609890</v>
      </c>
      <c r="E39" s="208">
        <f>+'54 (2)'!I43</f>
        <v>19609890</v>
      </c>
      <c r="F39" s="208"/>
      <c r="G39" s="208"/>
      <c r="H39" s="208"/>
      <c r="I39" s="208"/>
      <c r="J39" s="208"/>
      <c r="K39" s="208"/>
      <c r="L39" s="208"/>
      <c r="M39" s="208"/>
      <c r="N39" s="208"/>
      <c r="O39" s="208"/>
      <c r="P39" s="208"/>
      <c r="Q39" s="206">
        <f t="shared" si="3"/>
        <v>78.43956</v>
      </c>
      <c r="R39" s="198"/>
    </row>
    <row r="40" spans="1:18" ht="15.75" customHeight="1">
      <c r="A40" s="321">
        <v>31</v>
      </c>
      <c r="B40" s="322" t="s">
        <v>312</v>
      </c>
      <c r="C40" s="208">
        <f>+'54 (2)'!E44+'54 (2)'!H44</f>
        <v>25000000</v>
      </c>
      <c r="D40" s="208">
        <f t="shared" si="2"/>
        <v>22490164</v>
      </c>
      <c r="E40" s="208">
        <f>+'54 (2)'!I44</f>
        <v>22490164</v>
      </c>
      <c r="F40" s="208"/>
      <c r="G40" s="208"/>
      <c r="H40" s="208"/>
      <c r="I40" s="208"/>
      <c r="J40" s="208"/>
      <c r="K40" s="208"/>
      <c r="L40" s="208"/>
      <c r="M40" s="208"/>
      <c r="N40" s="208"/>
      <c r="O40" s="208"/>
      <c r="P40" s="208"/>
      <c r="Q40" s="206">
        <f t="shared" si="3"/>
        <v>89.960656</v>
      </c>
      <c r="R40" s="198"/>
    </row>
    <row r="41" spans="1:18" ht="15.75" customHeight="1">
      <c r="A41" s="321">
        <v>32</v>
      </c>
      <c r="B41" s="322" t="s">
        <v>313</v>
      </c>
      <c r="C41" s="208">
        <f>+'54 (2)'!E45+'54 (2)'!H45</f>
        <v>25000000</v>
      </c>
      <c r="D41" s="208">
        <f t="shared" si="2"/>
        <v>22500000</v>
      </c>
      <c r="E41" s="208">
        <f>+'54 (2)'!I45</f>
        <v>22500000</v>
      </c>
      <c r="F41" s="208"/>
      <c r="G41" s="208"/>
      <c r="H41" s="208"/>
      <c r="I41" s="208"/>
      <c r="J41" s="208"/>
      <c r="K41" s="208"/>
      <c r="L41" s="208"/>
      <c r="M41" s="208"/>
      <c r="N41" s="208"/>
      <c r="O41" s="208"/>
      <c r="P41" s="208"/>
      <c r="Q41" s="206">
        <f t="shared" si="3"/>
        <v>90</v>
      </c>
      <c r="R41" s="198"/>
    </row>
    <row r="42" spans="1:18" ht="15.75" customHeight="1">
      <c r="A42" s="321">
        <v>33</v>
      </c>
      <c r="B42" s="322" t="s">
        <v>314</v>
      </c>
      <c r="C42" s="208">
        <f>+'54 (2)'!E46+'54 (2)'!H46</f>
        <v>0</v>
      </c>
      <c r="D42" s="208">
        <f t="shared" si="2"/>
        <v>1792533000</v>
      </c>
      <c r="E42" s="208"/>
      <c r="F42" s="208"/>
      <c r="G42" s="208"/>
      <c r="H42" s="208"/>
      <c r="I42" s="208"/>
      <c r="J42" s="208"/>
      <c r="K42" s="208"/>
      <c r="L42" s="208"/>
      <c r="M42" s="208"/>
      <c r="N42" s="208">
        <f>+'54 (2)'!I46</f>
        <v>1792533000</v>
      </c>
      <c r="O42" s="208"/>
      <c r="P42" s="208"/>
      <c r="Q42" s="206"/>
      <c r="R42" s="198"/>
    </row>
    <row r="43" spans="1:18" ht="15.75" customHeight="1">
      <c r="A43" s="321">
        <v>34</v>
      </c>
      <c r="B43" s="322" t="s">
        <v>315</v>
      </c>
      <c r="C43" s="208">
        <f>+'54 (2)'!E47+'54 (2)'!H47</f>
        <v>0</v>
      </c>
      <c r="D43" s="208">
        <f t="shared" si="2"/>
        <v>0</v>
      </c>
      <c r="E43" s="208"/>
      <c r="F43" s="208"/>
      <c r="G43" s="208"/>
      <c r="H43" s="208"/>
      <c r="I43" s="208"/>
      <c r="J43" s="208"/>
      <c r="K43" s="208"/>
      <c r="L43" s="208">
        <f>+'54 (2)'!K47</f>
        <v>0</v>
      </c>
      <c r="M43" s="208"/>
      <c r="N43" s="208"/>
      <c r="O43" s="208"/>
      <c r="P43" s="208"/>
      <c r="Q43" s="206"/>
      <c r="R43" s="198"/>
    </row>
    <row r="44" spans="1:18" ht="15.75" customHeight="1">
      <c r="A44" s="321">
        <v>35</v>
      </c>
      <c r="B44" s="322" t="s">
        <v>316</v>
      </c>
      <c r="C44" s="208">
        <f>+'54 (2)'!E48+'54 (2)'!H48</f>
        <v>0</v>
      </c>
      <c r="D44" s="208">
        <f t="shared" si="2"/>
        <v>0</v>
      </c>
      <c r="E44" s="208"/>
      <c r="F44" s="208"/>
      <c r="G44" s="208"/>
      <c r="H44" s="208"/>
      <c r="I44" s="208"/>
      <c r="J44" s="208"/>
      <c r="K44" s="208"/>
      <c r="L44" s="208">
        <f>+'54 (2)'!K48</f>
        <v>0</v>
      </c>
      <c r="M44" s="208"/>
      <c r="N44" s="208"/>
      <c r="O44" s="208"/>
      <c r="P44" s="208"/>
      <c r="Q44" s="206"/>
      <c r="R44" s="198"/>
    </row>
    <row r="45" spans="1:18" ht="15.75" customHeight="1">
      <c r="A45" s="321">
        <v>36</v>
      </c>
      <c r="B45" s="322" t="s">
        <v>317</v>
      </c>
      <c r="C45" s="208">
        <f>+'54 (2)'!E49+'54 (2)'!H49</f>
        <v>0</v>
      </c>
      <c r="D45" s="208">
        <f t="shared" si="2"/>
        <v>0</v>
      </c>
      <c r="E45" s="208"/>
      <c r="F45" s="208"/>
      <c r="G45" s="208"/>
      <c r="H45" s="208"/>
      <c r="I45" s="208"/>
      <c r="J45" s="208"/>
      <c r="K45" s="208"/>
      <c r="L45" s="208">
        <f>+'54 (2)'!K49</f>
        <v>0</v>
      </c>
      <c r="M45" s="208"/>
      <c r="N45" s="208"/>
      <c r="O45" s="208"/>
      <c r="P45" s="208"/>
      <c r="Q45" s="206"/>
      <c r="R45" s="198"/>
    </row>
    <row r="46" spans="1:18" ht="15.75" customHeight="1">
      <c r="A46" s="321">
        <v>36</v>
      </c>
      <c r="B46" s="322" t="s">
        <v>317</v>
      </c>
      <c r="C46" s="208"/>
      <c r="D46" s="208">
        <f t="shared" si="2"/>
        <v>0</v>
      </c>
      <c r="E46" s="208"/>
      <c r="F46" s="208"/>
      <c r="G46" s="208"/>
      <c r="H46" s="208"/>
      <c r="I46" s="208"/>
      <c r="J46" s="208"/>
      <c r="K46" s="208"/>
      <c r="L46" s="208"/>
      <c r="M46" s="208"/>
      <c r="N46" s="208"/>
      <c r="O46" s="208"/>
      <c r="P46" s="208"/>
      <c r="Q46" s="206"/>
      <c r="R46" s="198"/>
    </row>
    <row r="47" spans="1:18" ht="31.5" customHeight="1">
      <c r="A47" s="321">
        <v>37</v>
      </c>
      <c r="B47" s="322" t="str">
        <f>+'54 (2)'!B50</f>
        <v>Trung tâm dịch vụ môi trương và đô thị huyện</v>
      </c>
      <c r="C47" s="208">
        <f>+'54 (2)'!C50</f>
        <v>1100000000</v>
      </c>
      <c r="D47" s="208">
        <f t="shared" si="2"/>
        <v>2743487960</v>
      </c>
      <c r="E47" s="208"/>
      <c r="F47" s="208"/>
      <c r="G47" s="208"/>
      <c r="H47" s="208"/>
      <c r="I47" s="208"/>
      <c r="J47" s="208"/>
      <c r="K47" s="208">
        <f>+'54 (2)'!I50</f>
        <v>2743487960</v>
      </c>
      <c r="L47" s="208"/>
      <c r="M47" s="208"/>
      <c r="N47" s="208"/>
      <c r="O47" s="208"/>
      <c r="P47" s="208"/>
      <c r="Q47" s="206">
        <f t="shared" si="3"/>
        <v>249.40799636363639</v>
      </c>
      <c r="R47" s="198"/>
    </row>
    <row r="48" spans="1:18" ht="16.5" customHeight="1">
      <c r="A48" s="321">
        <v>38</v>
      </c>
      <c r="B48" s="322" t="s">
        <v>319</v>
      </c>
      <c r="C48" s="208">
        <f>+'54 (2)'!E51+'54 (2)'!H51</f>
        <v>30000000</v>
      </c>
      <c r="D48" s="208">
        <f t="shared" si="2"/>
        <v>27000000</v>
      </c>
      <c r="E48" s="208"/>
      <c r="F48" s="208"/>
      <c r="G48" s="208"/>
      <c r="H48" s="208"/>
      <c r="I48" s="208"/>
      <c r="J48" s="208"/>
      <c r="K48" s="208"/>
      <c r="L48" s="208"/>
      <c r="M48" s="208"/>
      <c r="N48" s="208">
        <f>+'54 (2)'!K51</f>
        <v>27000000</v>
      </c>
      <c r="O48" s="208"/>
      <c r="P48" s="208"/>
      <c r="Q48" s="206">
        <f t="shared" si="3"/>
        <v>90</v>
      </c>
      <c r="R48" s="196"/>
    </row>
    <row r="49" spans="1:18" ht="16.5" customHeight="1">
      <c r="A49" s="321">
        <v>39</v>
      </c>
      <c r="B49" s="322" t="s">
        <v>320</v>
      </c>
      <c r="C49" s="208">
        <f>+'54 (2)'!E52+'54 (2)'!H52</f>
        <v>25000000</v>
      </c>
      <c r="D49" s="208">
        <f t="shared" si="2"/>
        <v>22500000</v>
      </c>
      <c r="E49" s="208"/>
      <c r="F49" s="208"/>
      <c r="G49" s="208"/>
      <c r="H49" s="208"/>
      <c r="I49" s="208"/>
      <c r="J49" s="208"/>
      <c r="K49" s="208"/>
      <c r="L49" s="208"/>
      <c r="M49" s="208"/>
      <c r="N49" s="208">
        <f>+'54 (2)'!K52</f>
        <v>22500000</v>
      </c>
      <c r="O49" s="208"/>
      <c r="P49" s="208"/>
      <c r="Q49" s="206">
        <f t="shared" si="3"/>
        <v>90</v>
      </c>
      <c r="R49" s="196"/>
    </row>
    <row r="50" spans="1:18" ht="16.5" customHeight="1">
      <c r="A50" s="321">
        <v>40</v>
      </c>
      <c r="B50" s="322" t="s">
        <v>360</v>
      </c>
      <c r="C50" s="208">
        <f>+'54 (2)'!E53+'54 (2)'!H53</f>
        <v>50000000</v>
      </c>
      <c r="D50" s="208">
        <f t="shared" si="2"/>
        <v>315503750</v>
      </c>
      <c r="E50" s="210"/>
      <c r="F50" s="210"/>
      <c r="G50" s="210"/>
      <c r="H50" s="210"/>
      <c r="I50" s="210"/>
      <c r="J50" s="210"/>
      <c r="K50" s="210"/>
      <c r="L50" s="210"/>
      <c r="M50" s="210"/>
      <c r="N50" s="208">
        <f>+'54 (2)'!K53</f>
        <v>315503750</v>
      </c>
      <c r="O50" s="210"/>
      <c r="P50" s="210"/>
      <c r="Q50" s="211"/>
      <c r="R50" s="196"/>
    </row>
    <row r="51" spans="1:18" ht="16.5" customHeight="1">
      <c r="A51" s="324">
        <v>41</v>
      </c>
      <c r="B51" s="325" t="s">
        <v>361</v>
      </c>
      <c r="C51" s="326">
        <f>+'54 (2)'!E55+'54 (2)'!H55</f>
        <v>700000000</v>
      </c>
      <c r="D51" s="326">
        <f t="shared" si="2"/>
        <v>700000000</v>
      </c>
      <c r="E51" s="326"/>
      <c r="F51" s="326"/>
      <c r="G51" s="326"/>
      <c r="H51" s="326"/>
      <c r="I51" s="326"/>
      <c r="J51" s="326"/>
      <c r="K51" s="326"/>
      <c r="L51" s="326">
        <v>700000000</v>
      </c>
      <c r="M51" s="326"/>
      <c r="N51" s="326"/>
      <c r="O51" s="326"/>
      <c r="P51" s="326"/>
      <c r="Q51" s="327"/>
      <c r="R51" s="196"/>
    </row>
    <row r="52" spans="1:18" ht="16.5" customHeight="1">
      <c r="A52" s="196"/>
      <c r="B52" s="196"/>
      <c r="C52" s="196"/>
      <c r="D52" s="196"/>
      <c r="E52" s="196"/>
      <c r="F52" s="196"/>
      <c r="G52" s="196"/>
      <c r="H52" s="196"/>
      <c r="I52" s="196"/>
      <c r="J52" s="196"/>
      <c r="K52" s="196"/>
      <c r="L52" s="196"/>
      <c r="M52" s="196"/>
      <c r="N52" s="196"/>
      <c r="O52" s="196"/>
      <c r="P52" s="196"/>
      <c r="Q52" s="196"/>
      <c r="R52" s="196"/>
    </row>
    <row r="53" spans="1:18" ht="16.5" customHeight="1">
      <c r="A53" s="196"/>
      <c r="B53" s="196"/>
      <c r="C53" s="196"/>
      <c r="D53" s="196"/>
      <c r="E53" s="196"/>
      <c r="F53" s="196"/>
      <c r="G53" s="196"/>
      <c r="H53" s="196"/>
      <c r="I53" s="196"/>
      <c r="J53" s="196"/>
      <c r="K53" s="196"/>
      <c r="L53" s="196"/>
      <c r="M53" s="419"/>
      <c r="N53" s="358"/>
      <c r="O53" s="358"/>
      <c r="P53" s="358"/>
      <c r="Q53" s="196"/>
      <c r="R53" s="196"/>
    </row>
    <row r="54" spans="1:18" ht="16.5" customHeight="1">
      <c r="A54" s="196"/>
      <c r="B54" s="196"/>
      <c r="C54" s="196"/>
      <c r="D54" s="196"/>
      <c r="E54" s="196"/>
      <c r="F54" s="196"/>
      <c r="G54" s="196"/>
      <c r="H54" s="196"/>
      <c r="I54" s="196"/>
      <c r="J54" s="196"/>
      <c r="K54" s="196"/>
      <c r="L54" s="196"/>
      <c r="M54" s="196"/>
      <c r="N54" s="196"/>
      <c r="O54" s="196"/>
      <c r="P54" s="196"/>
      <c r="Q54" s="196"/>
      <c r="R54" s="196"/>
    </row>
    <row r="55" spans="1:18" ht="16.5" customHeight="1">
      <c r="A55" s="196"/>
      <c r="B55" s="196"/>
      <c r="C55" s="196"/>
      <c r="D55" s="196"/>
      <c r="E55" s="196"/>
      <c r="F55" s="196"/>
      <c r="G55" s="196"/>
      <c r="H55" s="196"/>
      <c r="I55" s="196"/>
      <c r="J55" s="196"/>
      <c r="K55" s="196"/>
      <c r="L55" s="196"/>
      <c r="M55" s="196"/>
      <c r="N55" s="196"/>
      <c r="O55" s="196"/>
      <c r="P55" s="196"/>
      <c r="Q55" s="196"/>
      <c r="R55" s="196"/>
    </row>
    <row r="56" spans="1:18" ht="16.5" customHeight="1">
      <c r="A56" s="196"/>
      <c r="B56" s="196"/>
      <c r="C56" s="196"/>
      <c r="D56" s="196"/>
      <c r="E56" s="196"/>
      <c r="F56" s="196"/>
      <c r="G56" s="196"/>
      <c r="H56" s="196"/>
      <c r="I56" s="196"/>
      <c r="J56" s="196"/>
      <c r="K56" s="196"/>
      <c r="L56" s="196"/>
      <c r="M56" s="196"/>
      <c r="N56" s="196"/>
      <c r="O56" s="196"/>
      <c r="P56" s="196"/>
      <c r="Q56" s="196"/>
      <c r="R56" s="196"/>
    </row>
    <row r="57" spans="1:18" ht="16.5" customHeight="1">
      <c r="A57" s="196"/>
      <c r="B57" s="196"/>
      <c r="C57" s="196"/>
      <c r="D57" s="196"/>
      <c r="E57" s="196"/>
      <c r="F57" s="196"/>
      <c r="G57" s="196"/>
      <c r="H57" s="196"/>
      <c r="I57" s="196"/>
      <c r="J57" s="196"/>
      <c r="K57" s="196"/>
      <c r="L57" s="196"/>
      <c r="M57" s="196"/>
      <c r="N57" s="196"/>
      <c r="O57" s="196"/>
      <c r="P57" s="196"/>
      <c r="Q57" s="196"/>
      <c r="R57" s="196"/>
    </row>
    <row r="58" spans="1:18" ht="16.5" customHeight="1">
      <c r="A58" s="196"/>
      <c r="B58" s="196"/>
      <c r="C58" s="196"/>
      <c r="D58" s="196"/>
      <c r="E58" s="196"/>
      <c r="F58" s="196"/>
      <c r="G58" s="196"/>
      <c r="H58" s="196"/>
      <c r="I58" s="196"/>
      <c r="J58" s="196"/>
      <c r="K58" s="196"/>
      <c r="L58" s="196"/>
      <c r="M58" s="196"/>
      <c r="N58" s="196"/>
      <c r="O58" s="196"/>
      <c r="P58" s="196"/>
      <c r="Q58" s="196"/>
      <c r="R58" s="196"/>
    </row>
    <row r="59" spans="1:18" ht="16.5" customHeight="1">
      <c r="A59" s="196"/>
      <c r="B59" s="196"/>
      <c r="C59" s="196"/>
      <c r="D59" s="196"/>
      <c r="E59" s="196"/>
      <c r="F59" s="196"/>
      <c r="G59" s="196"/>
      <c r="H59" s="196"/>
      <c r="I59" s="196"/>
      <c r="J59" s="196"/>
      <c r="K59" s="196"/>
      <c r="L59" s="196"/>
      <c r="M59" s="196"/>
      <c r="N59" s="196"/>
      <c r="O59" s="196"/>
      <c r="P59" s="196"/>
      <c r="Q59" s="196"/>
      <c r="R59" s="196"/>
    </row>
    <row r="60" spans="1:18" ht="16.5" customHeight="1">
      <c r="A60" s="196"/>
      <c r="B60" s="196"/>
      <c r="C60" s="196"/>
      <c r="D60" s="196"/>
      <c r="E60" s="196"/>
      <c r="F60" s="196"/>
      <c r="G60" s="196"/>
      <c r="H60" s="196"/>
      <c r="I60" s="196"/>
      <c r="J60" s="196"/>
      <c r="K60" s="196"/>
      <c r="L60" s="196"/>
      <c r="M60" s="196"/>
      <c r="N60" s="196"/>
      <c r="O60" s="196"/>
      <c r="P60" s="196"/>
      <c r="Q60" s="196"/>
      <c r="R60" s="196"/>
    </row>
    <row r="61" spans="1:18" ht="16.5" customHeight="1">
      <c r="A61" s="196"/>
      <c r="B61" s="196"/>
      <c r="C61" s="196"/>
      <c r="D61" s="196"/>
      <c r="E61" s="196"/>
      <c r="F61" s="196"/>
      <c r="G61" s="196"/>
      <c r="H61" s="196"/>
      <c r="I61" s="196"/>
      <c r="J61" s="196"/>
      <c r="K61" s="196"/>
      <c r="L61" s="196"/>
      <c r="M61" s="196"/>
      <c r="N61" s="196"/>
      <c r="O61" s="196"/>
      <c r="P61" s="196"/>
      <c r="Q61" s="196"/>
      <c r="R61" s="196"/>
    </row>
    <row r="62" spans="1:18" ht="16.5" customHeight="1">
      <c r="A62" s="196"/>
      <c r="B62" s="196"/>
      <c r="C62" s="196"/>
      <c r="D62" s="196"/>
      <c r="E62" s="196"/>
      <c r="F62" s="196"/>
      <c r="G62" s="196"/>
      <c r="H62" s="196"/>
      <c r="I62" s="196"/>
      <c r="J62" s="196"/>
      <c r="K62" s="196"/>
      <c r="L62" s="196"/>
      <c r="M62" s="196"/>
      <c r="N62" s="196"/>
      <c r="O62" s="196"/>
      <c r="P62" s="196"/>
      <c r="Q62" s="196"/>
      <c r="R62" s="196"/>
    </row>
    <row r="63" spans="1:18" ht="16.5" customHeight="1">
      <c r="A63" s="196"/>
      <c r="B63" s="196"/>
      <c r="C63" s="196"/>
      <c r="D63" s="196"/>
      <c r="E63" s="196"/>
      <c r="F63" s="196"/>
      <c r="G63" s="196"/>
      <c r="H63" s="196"/>
      <c r="I63" s="196"/>
      <c r="J63" s="196"/>
      <c r="K63" s="196"/>
      <c r="L63" s="196"/>
      <c r="M63" s="196"/>
      <c r="N63" s="196"/>
      <c r="O63" s="196"/>
      <c r="P63" s="196"/>
      <c r="Q63" s="196"/>
      <c r="R63" s="196"/>
    </row>
    <row r="64" spans="1:18" ht="16.5" customHeight="1">
      <c r="A64" s="196"/>
      <c r="B64" s="196"/>
      <c r="C64" s="196"/>
      <c r="D64" s="196"/>
      <c r="E64" s="196"/>
      <c r="F64" s="196"/>
      <c r="G64" s="196"/>
      <c r="H64" s="196"/>
      <c r="I64" s="196"/>
      <c r="J64" s="196"/>
      <c r="K64" s="196"/>
      <c r="L64" s="196"/>
      <c r="M64" s="196"/>
      <c r="N64" s="196"/>
      <c r="O64" s="196"/>
      <c r="P64" s="196"/>
      <c r="Q64" s="196"/>
      <c r="R64" s="196"/>
    </row>
    <row r="65" spans="1:18" ht="16.5" customHeight="1">
      <c r="A65" s="196"/>
      <c r="B65" s="196"/>
      <c r="C65" s="196"/>
      <c r="D65" s="196"/>
      <c r="E65" s="196"/>
      <c r="F65" s="196"/>
      <c r="G65" s="196"/>
      <c r="H65" s="196"/>
      <c r="I65" s="196"/>
      <c r="J65" s="196"/>
      <c r="K65" s="196"/>
      <c r="L65" s="196"/>
      <c r="M65" s="196"/>
      <c r="N65" s="196"/>
      <c r="O65" s="196"/>
      <c r="P65" s="196"/>
      <c r="Q65" s="196"/>
      <c r="R65" s="196"/>
    </row>
    <row r="66" spans="1:18" ht="16.5" customHeight="1">
      <c r="A66" s="196"/>
      <c r="B66" s="196"/>
      <c r="C66" s="196"/>
      <c r="D66" s="196"/>
      <c r="E66" s="196"/>
      <c r="F66" s="196"/>
      <c r="G66" s="196"/>
      <c r="H66" s="196"/>
      <c r="I66" s="196"/>
      <c r="J66" s="196"/>
      <c r="K66" s="196"/>
      <c r="L66" s="196"/>
      <c r="M66" s="196"/>
      <c r="N66" s="196"/>
      <c r="O66" s="196"/>
      <c r="P66" s="196"/>
      <c r="Q66" s="196"/>
      <c r="R66" s="196"/>
    </row>
    <row r="67" spans="1:18" ht="16.5" customHeight="1">
      <c r="A67" s="196"/>
      <c r="B67" s="196"/>
      <c r="C67" s="196"/>
      <c r="D67" s="196"/>
      <c r="E67" s="196"/>
      <c r="F67" s="196"/>
      <c r="G67" s="196"/>
      <c r="H67" s="196"/>
      <c r="I67" s="196"/>
      <c r="J67" s="196"/>
      <c r="K67" s="196"/>
      <c r="L67" s="196"/>
      <c r="M67" s="196"/>
      <c r="N67" s="196"/>
      <c r="O67" s="196"/>
      <c r="P67" s="196"/>
      <c r="Q67" s="196"/>
      <c r="R67" s="196"/>
    </row>
    <row r="68" spans="1:18" ht="16.5" customHeight="1">
      <c r="A68" s="196"/>
      <c r="B68" s="196"/>
      <c r="C68" s="196"/>
      <c r="D68" s="196"/>
      <c r="E68" s="196"/>
      <c r="F68" s="196"/>
      <c r="G68" s="196"/>
      <c r="H68" s="196"/>
      <c r="I68" s="196"/>
      <c r="J68" s="196"/>
      <c r="K68" s="196"/>
      <c r="L68" s="196"/>
      <c r="M68" s="196"/>
      <c r="N68" s="196"/>
      <c r="O68" s="196"/>
      <c r="P68" s="196"/>
      <c r="Q68" s="196"/>
      <c r="R68" s="196"/>
    </row>
    <row r="69" spans="1:18" ht="16.5" customHeight="1">
      <c r="A69" s="196"/>
      <c r="B69" s="196"/>
      <c r="C69" s="196"/>
      <c r="D69" s="196"/>
      <c r="E69" s="196"/>
      <c r="F69" s="196"/>
      <c r="G69" s="196"/>
      <c r="H69" s="196"/>
      <c r="I69" s="196"/>
      <c r="J69" s="196"/>
      <c r="K69" s="196"/>
      <c r="L69" s="196"/>
      <c r="M69" s="196"/>
      <c r="N69" s="196"/>
      <c r="O69" s="196"/>
      <c r="P69" s="196"/>
      <c r="Q69" s="196"/>
      <c r="R69" s="196"/>
    </row>
    <row r="70" spans="1:18" ht="16.5" customHeight="1">
      <c r="A70" s="196"/>
      <c r="B70" s="196"/>
      <c r="C70" s="196"/>
      <c r="D70" s="196"/>
      <c r="E70" s="196"/>
      <c r="F70" s="196"/>
      <c r="G70" s="196"/>
      <c r="H70" s="196"/>
      <c r="I70" s="196"/>
      <c r="J70" s="196"/>
      <c r="K70" s="196"/>
      <c r="L70" s="196"/>
      <c r="M70" s="196"/>
      <c r="N70" s="196"/>
      <c r="O70" s="196"/>
      <c r="P70" s="196"/>
      <c r="Q70" s="196"/>
      <c r="R70" s="196"/>
    </row>
    <row r="71" spans="1:18" ht="16.5" customHeight="1">
      <c r="A71" s="196"/>
      <c r="B71" s="196"/>
      <c r="C71" s="196"/>
      <c r="D71" s="196"/>
      <c r="E71" s="196"/>
      <c r="F71" s="196"/>
      <c r="G71" s="196"/>
      <c r="H71" s="196"/>
      <c r="I71" s="196"/>
      <c r="J71" s="196"/>
      <c r="K71" s="196"/>
      <c r="L71" s="196"/>
      <c r="M71" s="196"/>
      <c r="N71" s="196"/>
      <c r="O71" s="196"/>
      <c r="P71" s="196"/>
      <c r="Q71" s="196"/>
      <c r="R71" s="196"/>
    </row>
    <row r="72" spans="1:18" ht="16.5" customHeight="1">
      <c r="A72" s="196"/>
      <c r="B72" s="196"/>
      <c r="C72" s="196"/>
      <c r="D72" s="196"/>
      <c r="E72" s="196"/>
      <c r="F72" s="196"/>
      <c r="G72" s="196"/>
      <c r="H72" s="196"/>
      <c r="I72" s="196"/>
      <c r="J72" s="196"/>
      <c r="K72" s="196"/>
      <c r="L72" s="196"/>
      <c r="M72" s="196"/>
      <c r="N72" s="196"/>
      <c r="O72" s="196"/>
      <c r="P72" s="196"/>
      <c r="Q72" s="196"/>
      <c r="R72" s="196"/>
    </row>
    <row r="73" spans="1:18" ht="16.5" customHeight="1">
      <c r="A73" s="196"/>
      <c r="B73" s="196"/>
      <c r="C73" s="196"/>
      <c r="D73" s="196"/>
      <c r="E73" s="196"/>
      <c r="F73" s="196"/>
      <c r="G73" s="196"/>
      <c r="H73" s="196"/>
      <c r="I73" s="196"/>
      <c r="J73" s="196"/>
      <c r="K73" s="196"/>
      <c r="L73" s="196"/>
      <c r="M73" s="196"/>
      <c r="N73" s="196"/>
      <c r="O73" s="196"/>
      <c r="P73" s="196"/>
      <c r="Q73" s="196"/>
      <c r="R73" s="196"/>
    </row>
    <row r="74" spans="1:18" ht="16.5" customHeight="1">
      <c r="A74" s="196"/>
      <c r="B74" s="196"/>
      <c r="C74" s="196"/>
      <c r="D74" s="196"/>
      <c r="E74" s="196"/>
      <c r="F74" s="196"/>
      <c r="G74" s="196"/>
      <c r="H74" s="196"/>
      <c r="I74" s="196"/>
      <c r="J74" s="196"/>
      <c r="K74" s="196"/>
      <c r="L74" s="196"/>
      <c r="M74" s="196"/>
      <c r="N74" s="196"/>
      <c r="O74" s="196"/>
      <c r="P74" s="196"/>
      <c r="Q74" s="196"/>
      <c r="R74" s="196"/>
    </row>
    <row r="75" spans="1:18" ht="16.5" customHeight="1">
      <c r="A75" s="196"/>
      <c r="B75" s="196"/>
      <c r="C75" s="196"/>
      <c r="D75" s="196"/>
      <c r="E75" s="196"/>
      <c r="F75" s="196"/>
      <c r="G75" s="196"/>
      <c r="H75" s="196"/>
      <c r="I75" s="196"/>
      <c r="J75" s="196"/>
      <c r="K75" s="196"/>
      <c r="L75" s="196"/>
      <c r="M75" s="196"/>
      <c r="N75" s="196"/>
      <c r="O75" s="196"/>
      <c r="P75" s="196"/>
      <c r="Q75" s="196"/>
      <c r="R75" s="196"/>
    </row>
    <row r="76" spans="1:18" ht="16.5" customHeight="1">
      <c r="A76" s="196"/>
      <c r="B76" s="196"/>
      <c r="C76" s="196"/>
      <c r="D76" s="196"/>
      <c r="E76" s="196"/>
      <c r="F76" s="196"/>
      <c r="G76" s="196"/>
      <c r="H76" s="196"/>
      <c r="I76" s="196"/>
      <c r="J76" s="196"/>
      <c r="K76" s="196"/>
      <c r="L76" s="196"/>
      <c r="M76" s="196"/>
      <c r="N76" s="196"/>
      <c r="O76" s="196"/>
      <c r="P76" s="196"/>
      <c r="Q76" s="196"/>
      <c r="R76" s="196"/>
    </row>
    <row r="77" spans="1:18" ht="16.5" customHeight="1">
      <c r="A77" s="196"/>
      <c r="B77" s="196"/>
      <c r="C77" s="196"/>
      <c r="D77" s="196"/>
      <c r="E77" s="196"/>
      <c r="F77" s="196"/>
      <c r="G77" s="196"/>
      <c r="H77" s="196"/>
      <c r="I77" s="196"/>
      <c r="J77" s="196"/>
      <c r="K77" s="196"/>
      <c r="L77" s="196"/>
      <c r="M77" s="196"/>
      <c r="N77" s="196"/>
      <c r="O77" s="196"/>
      <c r="P77" s="196"/>
      <c r="Q77" s="196"/>
      <c r="R77" s="196"/>
    </row>
    <row r="78" spans="1:18" ht="16.5" customHeight="1">
      <c r="A78" s="196"/>
      <c r="B78" s="196"/>
      <c r="C78" s="196"/>
      <c r="D78" s="196"/>
      <c r="E78" s="196"/>
      <c r="F78" s="196"/>
      <c r="G78" s="196"/>
      <c r="H78" s="196"/>
      <c r="I78" s="196"/>
      <c r="J78" s="196"/>
      <c r="K78" s="196"/>
      <c r="L78" s="196"/>
      <c r="M78" s="196"/>
      <c r="N78" s="196"/>
      <c r="O78" s="196"/>
      <c r="P78" s="196"/>
      <c r="Q78" s="196"/>
      <c r="R78" s="196"/>
    </row>
    <row r="79" spans="1:18" ht="16.5" customHeight="1">
      <c r="A79" s="196"/>
      <c r="B79" s="196"/>
      <c r="C79" s="196"/>
      <c r="D79" s="196"/>
      <c r="E79" s="196"/>
      <c r="F79" s="196"/>
      <c r="G79" s="196"/>
      <c r="H79" s="196"/>
      <c r="I79" s="196"/>
      <c r="J79" s="196"/>
      <c r="K79" s="196"/>
      <c r="L79" s="196"/>
      <c r="M79" s="196"/>
      <c r="N79" s="196"/>
      <c r="O79" s="196"/>
      <c r="P79" s="196"/>
      <c r="Q79" s="196"/>
      <c r="R79" s="196"/>
    </row>
    <row r="80" spans="1:18" ht="16.5" customHeight="1">
      <c r="A80" s="196"/>
      <c r="B80" s="196"/>
      <c r="C80" s="196"/>
      <c r="D80" s="196"/>
      <c r="E80" s="196"/>
      <c r="F80" s="196"/>
      <c r="G80" s="196"/>
      <c r="H80" s="196"/>
      <c r="I80" s="196"/>
      <c r="J80" s="196"/>
      <c r="K80" s="196"/>
      <c r="L80" s="196"/>
      <c r="M80" s="196"/>
      <c r="N80" s="196"/>
      <c r="O80" s="196"/>
      <c r="P80" s="196"/>
      <c r="Q80" s="196"/>
      <c r="R80" s="196"/>
    </row>
    <row r="81" spans="1:18" ht="16.5" customHeight="1">
      <c r="A81" s="196"/>
      <c r="B81" s="196"/>
      <c r="C81" s="196"/>
      <c r="D81" s="196"/>
      <c r="E81" s="196"/>
      <c r="F81" s="196"/>
      <c r="G81" s="196"/>
      <c r="H81" s="196"/>
      <c r="I81" s="196"/>
      <c r="J81" s="196"/>
      <c r="K81" s="196"/>
      <c r="L81" s="196"/>
      <c r="M81" s="196"/>
      <c r="N81" s="196"/>
      <c r="O81" s="196"/>
      <c r="P81" s="196"/>
      <c r="Q81" s="196"/>
      <c r="R81" s="196"/>
    </row>
    <row r="82" spans="1:18" ht="16.5" customHeight="1">
      <c r="A82" s="196"/>
      <c r="B82" s="196"/>
      <c r="C82" s="196"/>
      <c r="D82" s="196"/>
      <c r="E82" s="196"/>
      <c r="F82" s="196"/>
      <c r="G82" s="196"/>
      <c r="H82" s="196"/>
      <c r="I82" s="196"/>
      <c r="J82" s="196"/>
      <c r="K82" s="196"/>
      <c r="L82" s="196"/>
      <c r="M82" s="196"/>
      <c r="N82" s="196"/>
      <c r="O82" s="196"/>
      <c r="P82" s="196"/>
      <c r="Q82" s="196"/>
      <c r="R82" s="196"/>
    </row>
    <row r="83" spans="1:18" ht="16.5" customHeight="1">
      <c r="A83" s="196"/>
      <c r="B83" s="196"/>
      <c r="C83" s="196"/>
      <c r="D83" s="196"/>
      <c r="E83" s="196"/>
      <c r="F83" s="196"/>
      <c r="G83" s="196"/>
      <c r="H83" s="196"/>
      <c r="I83" s="196"/>
      <c r="J83" s="196"/>
      <c r="K83" s="196"/>
      <c r="L83" s="196"/>
      <c r="M83" s="196"/>
      <c r="N83" s="196"/>
      <c r="O83" s="196"/>
      <c r="P83" s="196"/>
      <c r="Q83" s="196"/>
      <c r="R83" s="196"/>
    </row>
    <row r="84" spans="1:18" ht="16.5" customHeight="1">
      <c r="A84" s="196"/>
      <c r="B84" s="196"/>
      <c r="C84" s="196"/>
      <c r="D84" s="196"/>
      <c r="E84" s="196"/>
      <c r="F84" s="196"/>
      <c r="G84" s="196"/>
      <c r="H84" s="196"/>
      <c r="I84" s="196"/>
      <c r="J84" s="196"/>
      <c r="K84" s="196"/>
      <c r="L84" s="196"/>
      <c r="M84" s="196"/>
      <c r="N84" s="196"/>
      <c r="O84" s="196"/>
      <c r="P84" s="196"/>
      <c r="Q84" s="196"/>
      <c r="R84" s="196"/>
    </row>
    <row r="85" spans="1:18" ht="16.5" customHeight="1">
      <c r="A85" s="196"/>
      <c r="B85" s="196"/>
      <c r="C85" s="196"/>
      <c r="D85" s="196"/>
      <c r="E85" s="196"/>
      <c r="F85" s="196"/>
      <c r="G85" s="196"/>
      <c r="H85" s="196"/>
      <c r="I85" s="196"/>
      <c r="J85" s="196"/>
      <c r="K85" s="196"/>
      <c r="L85" s="196"/>
      <c r="M85" s="196"/>
      <c r="N85" s="196"/>
      <c r="O85" s="196"/>
      <c r="P85" s="196"/>
      <c r="Q85" s="196"/>
      <c r="R85" s="196"/>
    </row>
    <row r="86" spans="1:18" ht="16.5" customHeight="1">
      <c r="A86" s="196"/>
      <c r="B86" s="196"/>
      <c r="C86" s="196"/>
      <c r="D86" s="196"/>
      <c r="E86" s="196"/>
      <c r="F86" s="196"/>
      <c r="G86" s="196"/>
      <c r="H86" s="196"/>
      <c r="I86" s="196"/>
      <c r="J86" s="196"/>
      <c r="K86" s="196"/>
      <c r="L86" s="196"/>
      <c r="M86" s="196"/>
      <c r="N86" s="196"/>
      <c r="O86" s="196"/>
      <c r="P86" s="196"/>
      <c r="Q86" s="196"/>
      <c r="R86" s="196"/>
    </row>
    <row r="87" spans="1:18" ht="16.5" customHeight="1">
      <c r="A87" s="196"/>
      <c r="B87" s="196"/>
      <c r="C87" s="196"/>
      <c r="D87" s="196"/>
      <c r="E87" s="196"/>
      <c r="F87" s="196"/>
      <c r="G87" s="196"/>
      <c r="H87" s="196"/>
      <c r="I87" s="196"/>
      <c r="J87" s="196"/>
      <c r="K87" s="196"/>
      <c r="L87" s="196"/>
      <c r="M87" s="196"/>
      <c r="N87" s="196"/>
      <c r="O87" s="196"/>
      <c r="P87" s="196"/>
      <c r="Q87" s="196"/>
      <c r="R87" s="196"/>
    </row>
    <row r="88" spans="1:18" ht="16.5" customHeight="1">
      <c r="A88" s="196"/>
      <c r="B88" s="196"/>
      <c r="C88" s="196"/>
      <c r="D88" s="196"/>
      <c r="E88" s="196"/>
      <c r="F88" s="196"/>
      <c r="G88" s="196"/>
      <c r="H88" s="196"/>
      <c r="I88" s="196"/>
      <c r="J88" s="196"/>
      <c r="K88" s="196"/>
      <c r="L88" s="196"/>
      <c r="M88" s="196"/>
      <c r="N88" s="196"/>
      <c r="O88" s="196"/>
      <c r="P88" s="196"/>
      <c r="Q88" s="196"/>
      <c r="R88" s="196"/>
    </row>
    <row r="89" spans="1:18" ht="16.5" customHeight="1">
      <c r="A89" s="196"/>
      <c r="B89" s="196"/>
      <c r="C89" s="196"/>
      <c r="D89" s="196"/>
      <c r="E89" s="196"/>
      <c r="F89" s="196"/>
      <c r="G89" s="196"/>
      <c r="H89" s="196"/>
      <c r="I89" s="196"/>
      <c r="J89" s="196"/>
      <c r="K89" s="196"/>
      <c r="L89" s="196"/>
      <c r="M89" s="196"/>
      <c r="N89" s="196"/>
      <c r="O89" s="196"/>
      <c r="P89" s="196"/>
      <c r="Q89" s="196"/>
      <c r="R89" s="196"/>
    </row>
    <row r="90" spans="1:18" ht="16.5" customHeight="1">
      <c r="A90" s="196"/>
      <c r="B90" s="196"/>
      <c r="C90" s="196"/>
      <c r="D90" s="196"/>
      <c r="E90" s="196"/>
      <c r="F90" s="196"/>
      <c r="G90" s="196"/>
      <c r="H90" s="196"/>
      <c r="I90" s="196"/>
      <c r="J90" s="196"/>
      <c r="K90" s="196"/>
      <c r="L90" s="196"/>
      <c r="M90" s="196"/>
      <c r="N90" s="196"/>
      <c r="O90" s="196"/>
      <c r="P90" s="196"/>
      <c r="Q90" s="196"/>
      <c r="R90" s="196"/>
    </row>
    <row r="91" spans="1:18" ht="16.5" customHeight="1">
      <c r="A91" s="196"/>
      <c r="B91" s="196"/>
      <c r="C91" s="196"/>
      <c r="D91" s="196"/>
      <c r="E91" s="196"/>
      <c r="F91" s="196"/>
      <c r="G91" s="196"/>
      <c r="H91" s="196"/>
      <c r="I91" s="196"/>
      <c r="J91" s="196"/>
      <c r="K91" s="196"/>
      <c r="L91" s="196"/>
      <c r="M91" s="196"/>
      <c r="N91" s="196"/>
      <c r="O91" s="196"/>
      <c r="P91" s="196"/>
      <c r="Q91" s="196"/>
      <c r="R91" s="196"/>
    </row>
    <row r="92" spans="1:18" ht="16.5" customHeight="1">
      <c r="A92" s="196"/>
      <c r="B92" s="196"/>
      <c r="C92" s="196"/>
      <c r="D92" s="196"/>
      <c r="E92" s="196"/>
      <c r="F92" s="196"/>
      <c r="G92" s="196"/>
      <c r="H92" s="196"/>
      <c r="I92" s="196"/>
      <c r="J92" s="196"/>
      <c r="K92" s="196"/>
      <c r="L92" s="196"/>
      <c r="M92" s="196"/>
      <c r="N92" s="196"/>
      <c r="O92" s="196"/>
      <c r="P92" s="196"/>
      <c r="Q92" s="196"/>
      <c r="R92" s="196"/>
    </row>
    <row r="93" spans="1:18" ht="16.5" customHeight="1">
      <c r="A93" s="196"/>
      <c r="B93" s="196"/>
      <c r="C93" s="196"/>
      <c r="D93" s="196"/>
      <c r="E93" s="196"/>
      <c r="F93" s="196"/>
      <c r="G93" s="196"/>
      <c r="H93" s="196"/>
      <c r="I93" s="196"/>
      <c r="J93" s="196"/>
      <c r="K93" s="196"/>
      <c r="L93" s="196"/>
      <c r="M93" s="196"/>
      <c r="N93" s="196"/>
      <c r="O93" s="196"/>
      <c r="P93" s="196"/>
      <c r="Q93" s="196"/>
      <c r="R93" s="196"/>
    </row>
    <row r="94" spans="1:18" ht="16.5" customHeight="1">
      <c r="A94" s="196"/>
      <c r="B94" s="196"/>
      <c r="C94" s="196"/>
      <c r="D94" s="196"/>
      <c r="E94" s="196"/>
      <c r="F94" s="196"/>
      <c r="G94" s="196"/>
      <c r="H94" s="196"/>
      <c r="I94" s="196"/>
      <c r="J94" s="196"/>
      <c r="K94" s="196"/>
      <c r="L94" s="196"/>
      <c r="M94" s="196"/>
      <c r="N94" s="196"/>
      <c r="O94" s="196"/>
      <c r="P94" s="196"/>
      <c r="Q94" s="196"/>
      <c r="R94" s="196"/>
    </row>
    <row r="95" spans="1:18" ht="16.5" customHeight="1">
      <c r="A95" s="196"/>
      <c r="B95" s="196"/>
      <c r="C95" s="196"/>
      <c r="D95" s="196"/>
      <c r="E95" s="196"/>
      <c r="F95" s="196"/>
      <c r="G95" s="196"/>
      <c r="H95" s="196"/>
      <c r="I95" s="196"/>
      <c r="J95" s="196"/>
      <c r="K95" s="196"/>
      <c r="L95" s="196"/>
      <c r="M95" s="196"/>
      <c r="N95" s="196"/>
      <c r="O95" s="196"/>
      <c r="P95" s="196"/>
      <c r="Q95" s="196"/>
      <c r="R95" s="196"/>
    </row>
    <row r="96" spans="1:18" ht="16.5" customHeight="1">
      <c r="A96" s="196"/>
      <c r="B96" s="196"/>
      <c r="C96" s="196"/>
      <c r="D96" s="196"/>
      <c r="E96" s="196"/>
      <c r="F96" s="196"/>
      <c r="G96" s="196"/>
      <c r="H96" s="196"/>
      <c r="I96" s="196"/>
      <c r="J96" s="196"/>
      <c r="K96" s="196"/>
      <c r="L96" s="196"/>
      <c r="M96" s="196"/>
      <c r="N96" s="196"/>
      <c r="O96" s="196"/>
      <c r="P96" s="196"/>
      <c r="Q96" s="196"/>
      <c r="R96" s="196"/>
    </row>
    <row r="97" spans="1:18" ht="16.5" customHeight="1">
      <c r="A97" s="196"/>
      <c r="B97" s="196"/>
      <c r="C97" s="196"/>
      <c r="D97" s="196"/>
      <c r="E97" s="196"/>
      <c r="F97" s="196"/>
      <c r="G97" s="196"/>
      <c r="H97" s="196"/>
      <c r="I97" s="196"/>
      <c r="J97" s="196"/>
      <c r="K97" s="196"/>
      <c r="L97" s="196"/>
      <c r="M97" s="196"/>
      <c r="N97" s="196"/>
      <c r="O97" s="196"/>
      <c r="P97" s="196"/>
      <c r="Q97" s="196"/>
      <c r="R97" s="196"/>
    </row>
    <row r="98" spans="1:18" ht="16.5" customHeight="1">
      <c r="A98" s="196"/>
      <c r="B98" s="196"/>
      <c r="C98" s="196"/>
      <c r="D98" s="196"/>
      <c r="E98" s="196"/>
      <c r="F98" s="196"/>
      <c r="G98" s="196"/>
      <c r="H98" s="196"/>
      <c r="I98" s="196"/>
      <c r="J98" s="196"/>
      <c r="K98" s="196"/>
      <c r="L98" s="196"/>
      <c r="M98" s="196"/>
      <c r="N98" s="196"/>
      <c r="O98" s="196"/>
      <c r="P98" s="196"/>
      <c r="Q98" s="196"/>
      <c r="R98" s="196"/>
    </row>
    <row r="99" spans="1:18" ht="16.5" customHeight="1">
      <c r="A99" s="196"/>
      <c r="B99" s="196"/>
      <c r="C99" s="196"/>
      <c r="D99" s="196"/>
      <c r="E99" s="196"/>
      <c r="F99" s="196"/>
      <c r="G99" s="196"/>
      <c r="H99" s="196"/>
      <c r="I99" s="196"/>
      <c r="J99" s="196"/>
      <c r="K99" s="196"/>
      <c r="L99" s="196"/>
      <c r="M99" s="196"/>
      <c r="N99" s="196"/>
      <c r="O99" s="196"/>
      <c r="P99" s="196"/>
      <c r="Q99" s="196"/>
      <c r="R99" s="196"/>
    </row>
  </sheetData>
  <sheetProtection/>
  <mergeCells count="25">
    <mergeCell ref="M1:Q1"/>
    <mergeCell ref="M2:Q2"/>
    <mergeCell ref="K9:K10"/>
    <mergeCell ref="M9:M10"/>
    <mergeCell ref="L9:L10"/>
    <mergeCell ref="A5:P5"/>
    <mergeCell ref="A6:P6"/>
    <mergeCell ref="H9:H10"/>
    <mergeCell ref="M53:P53"/>
    <mergeCell ref="J9:J10"/>
    <mergeCell ref="G9:G10"/>
    <mergeCell ref="C9:C10"/>
    <mergeCell ref="B9:B10"/>
    <mergeCell ref="D9:D10"/>
    <mergeCell ref="E9:E10"/>
    <mergeCell ref="Q9:Q10"/>
    <mergeCell ref="A3:Q3"/>
    <mergeCell ref="I9:I10"/>
    <mergeCell ref="A4:P4"/>
    <mergeCell ref="A8:P8"/>
    <mergeCell ref="N9:N10"/>
    <mergeCell ref="A9:A10"/>
    <mergeCell ref="F9:F10"/>
    <mergeCell ref="P9:P10"/>
    <mergeCell ref="O9:O10"/>
  </mergeCells>
  <printOptions/>
  <pageMargins left="0.38" right="0.2" top="0.21" bottom="0.2" header="0" footer="0"/>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huyen DakHa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TaichinhKehoach</dc:creator>
  <cp:keywords/>
  <dc:description/>
  <cp:lastModifiedBy>Admin</cp:lastModifiedBy>
  <cp:lastPrinted>2021-07-08T06:25:01Z</cp:lastPrinted>
  <dcterms:created xsi:type="dcterms:W3CDTF">2003-12-28T02:37:08Z</dcterms:created>
  <dcterms:modified xsi:type="dcterms:W3CDTF">2021-07-08T06:25:14Z</dcterms:modified>
  <cp:category/>
  <cp:version/>
  <cp:contentType/>
  <cp:contentStatus/>
</cp:coreProperties>
</file>