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90" firstSheet="7" activeTab="8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</sheets>
  <externalReferences>
    <externalReference r:id="rId11"/>
    <externalReference r:id="rId12"/>
    <externalReference r:id="rId13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1'!$A$2:$G$18</definedName>
    <definedName name="_xlnm.Print_Area" localSheetId="8">'Biểu 2'!$A$1:$O$82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2'!$6:$10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B14" i="18" l="1"/>
  <c r="K32" i="5"/>
  <c r="L32" i="5" s="1"/>
  <c r="I73" i="5"/>
  <c r="J73" i="5"/>
  <c r="K73" i="5"/>
  <c r="L73" i="5"/>
  <c r="L57" i="5"/>
  <c r="K57" i="5"/>
  <c r="G61" i="5"/>
  <c r="G56" i="5"/>
  <c r="M57" i="5"/>
  <c r="N57" i="5"/>
  <c r="M31" i="5"/>
  <c r="N31" i="5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J15" i="5"/>
  <c r="K15" i="5"/>
  <c r="L15" i="5"/>
  <c r="M15" i="5"/>
  <c r="N15" i="5"/>
  <c r="I15" i="5"/>
  <c r="F11" i="18"/>
  <c r="E12" i="18"/>
  <c r="E11" i="18" s="1"/>
  <c r="F12" i="18"/>
  <c r="B13" i="18"/>
  <c r="B18" i="18"/>
  <c r="B17" i="18"/>
  <c r="B16" i="18"/>
  <c r="B15" i="18"/>
  <c r="I51" i="5"/>
  <c r="J51" i="5"/>
  <c r="M51" i="5"/>
  <c r="N51" i="5"/>
  <c r="L48" i="5"/>
  <c r="M48" i="5"/>
  <c r="N48" i="5"/>
  <c r="K48" i="5"/>
  <c r="K53" i="5"/>
  <c r="L53" i="5" s="1"/>
  <c r="K52" i="5"/>
  <c r="L52" i="5" s="1"/>
  <c r="G53" i="5"/>
  <c r="G50" i="5"/>
  <c r="L55" i="5"/>
  <c r="M55" i="5"/>
  <c r="N55" i="5"/>
  <c r="K55" i="5"/>
  <c r="L51" i="5" l="1"/>
  <c r="K31" i="5"/>
  <c r="L31" i="5"/>
  <c r="K51" i="5"/>
  <c r="G14" i="5" l="1"/>
  <c r="G13" i="5" s="1"/>
  <c r="H14" i="5"/>
  <c r="H13" i="5" s="1"/>
  <c r="M65" i="5"/>
  <c r="M64" i="5" s="1"/>
  <c r="M62" i="5" s="1"/>
  <c r="N65" i="5"/>
  <c r="N64" i="5" s="1"/>
  <c r="N62" i="5" s="1"/>
  <c r="L77" i="5"/>
  <c r="M77" i="5"/>
  <c r="N77" i="5"/>
  <c r="G81" i="5"/>
  <c r="G78" i="5"/>
  <c r="L72" i="5"/>
  <c r="I72" i="5"/>
  <c r="L71" i="5"/>
  <c r="K71" i="5" s="1"/>
  <c r="I71" i="5"/>
  <c r="J68" i="5"/>
  <c r="L68" i="5" s="1"/>
  <c r="K68" i="5" s="1"/>
  <c r="J67" i="5"/>
  <c r="L67" i="5" s="1"/>
  <c r="L66" i="5"/>
  <c r="K66" i="5" s="1"/>
  <c r="I66" i="5"/>
  <c r="N54" i="5"/>
  <c r="L65" i="5" l="1"/>
  <c r="J65" i="5"/>
  <c r="M54" i="5"/>
  <c r="K72" i="5"/>
  <c r="K67" i="5"/>
  <c r="I67" i="5"/>
  <c r="I68" i="5"/>
  <c r="J62" i="5" l="1"/>
  <c r="J64" i="5"/>
  <c r="L64" i="5"/>
  <c r="L62" i="5" s="1"/>
  <c r="K65" i="5"/>
  <c r="I65" i="5"/>
  <c r="I62" i="5" l="1"/>
  <c r="I64" i="5"/>
  <c r="K64" i="5"/>
  <c r="K62" i="5" s="1"/>
  <c r="D17" i="18" s="1"/>
  <c r="C17" i="18" s="1"/>
  <c r="M47" i="5"/>
  <c r="N47" i="5"/>
  <c r="I14" i="5"/>
  <c r="J14" i="5"/>
  <c r="M14" i="5"/>
  <c r="N14" i="5"/>
  <c r="M13" i="5" l="1"/>
  <c r="N13" i="5"/>
  <c r="I13" i="5"/>
  <c r="I12" i="5" s="1"/>
  <c r="J13" i="5"/>
  <c r="J12" i="5" s="1"/>
  <c r="K47" i="5"/>
  <c r="D15" i="18" s="1"/>
  <c r="C15" i="18" s="1"/>
  <c r="L47" i="5" l="1"/>
  <c r="L54" i="5" l="1"/>
  <c r="M80" i="5"/>
  <c r="N80" i="5"/>
  <c r="G80" i="5"/>
  <c r="I80" i="5"/>
  <c r="I79" i="5" s="1"/>
  <c r="J80" i="5"/>
  <c r="J79" i="5" s="1"/>
  <c r="K54" i="5" l="1"/>
  <c r="D16" i="18" s="1"/>
  <c r="C16" i="18" s="1"/>
  <c r="L14" i="5"/>
  <c r="L13" i="5" s="1"/>
  <c r="G76" i="5"/>
  <c r="G12" i="5" s="1"/>
  <c r="K14" i="5" l="1"/>
  <c r="K78" i="5"/>
  <c r="K13" i="5" l="1"/>
  <c r="D14" i="18"/>
  <c r="K77" i="5"/>
  <c r="L81" i="5"/>
  <c r="AA78" i="7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C14" i="18" l="1"/>
  <c r="D13" i="18"/>
  <c r="K81" i="5"/>
  <c r="C13" i="18" l="1"/>
  <c r="L80" i="5"/>
  <c r="K80" i="5" l="1"/>
  <c r="H80" i="5" l="1"/>
  <c r="H76" i="5" s="1"/>
  <c r="H12" i="5" s="1"/>
  <c r="H13" i="14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L79" i="5" l="1"/>
  <c r="L76" i="5" s="1"/>
  <c r="L12" i="5" s="1"/>
  <c r="M79" i="5"/>
  <c r="M76" i="5" s="1"/>
  <c r="M12" i="5" s="1"/>
  <c r="N79" i="5"/>
  <c r="N76" i="5" s="1"/>
  <c r="N12" i="5" s="1"/>
  <c r="K79" i="5"/>
  <c r="K76" i="5" s="1"/>
  <c r="D18" i="18" s="1"/>
  <c r="C18" i="18" l="1"/>
  <c r="D12" i="18"/>
  <c r="K12" i="5"/>
  <c r="D11" i="18" l="1"/>
  <c r="C12" i="18"/>
  <c r="C11" i="18" s="1"/>
  <c r="P12" i="5"/>
</calcChain>
</file>

<file path=xl/sharedStrings.xml><?xml version="1.0" encoding="utf-8"?>
<sst xmlns="http://schemas.openxmlformats.org/spreadsheetml/2006/main" count="1704" uniqueCount="346">
  <si>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</si>
  <si>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</si>
  <si>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</si>
  <si>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</si>
  <si>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</si>
  <si>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</si>
  <si>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</si>
  <si>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</si>
  <si>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</si>
  <si>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</si>
  <si>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</si>
  <si>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</si>
  <si>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</si>
  <si>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</si>
  <si>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</si>
  <si>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</si>
  <si>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</si>
  <si>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</si>
  <si>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</si>
  <si>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</si>
  <si>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</si>
  <si>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</si>
  <si>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</si>
  <si>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</si>
  <si>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</si>
  <si>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</si>
  <si>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</si>
  <si>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</si>
  <si>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</si>
  <si>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</si>
  <si>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</si>
  <si>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</si>
  <si>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</si>
  <si>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</si>
  <si>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</si>
  <si>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</si>
  <si>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</si>
  <si>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</si>
  <si>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</si>
  <si>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</si>
  <si>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</si>
  <si>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</si>
  <si>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</si>
  <si>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</si>
  <si>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</si>
  <si>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</si>
  <si>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</si>
  <si>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</si>
  <si>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</si>
  <si>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</si>
  <si>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</si>
  <si>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</si>
  <si>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</si>
  <si>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</si>
  <si>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</si>
  <si>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</si>
  <si>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</si>
  <si>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</si>
  <si>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</si>
  <si>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</si>
  <si>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</si>
  <si>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</si>
  <si>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</si>
  <si>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</si>
  <si>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</si>
  <si>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</si>
  <si>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</si>
  <si>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</si>
  <si>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</si>
  <si>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</si>
  <si>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</si>
  <si>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C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</si>
  <si>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</si>
  <si>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</si>
  <si>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</si>
  <si>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</si>
  <si>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</si>
  <si>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</si>
  <si>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</si>
  <si>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</si>
  <si>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</si>
  <si>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</si>
  <si>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</si>
  <si>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</si>
  <si>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</si>
  <si>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</si>
  <si>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</si>
  <si>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</si>
  <si>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</si>
  <si>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</si>
  <si>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</si>
  <si>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</si>
  <si>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</si>
  <si>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</si>
  <si>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</si>
  <si>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</si>
  <si>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</si>
  <si>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</si>
  <si>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</si>
  <si>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</si>
  <si>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</si>
  <si>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</si>
  <si>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</si>
  <si>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</si>
  <si>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</si>
  <si>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</si>
  <si>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</si>
  <si>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</si>
  <si>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</si>
  <si>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</si>
  <si>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</si>
  <si>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</si>
  <si>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</si>
  <si>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</si>
  <si>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</si>
  <si>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</si>
  <si>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</si>
  <si>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</si>
  <si>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</si>
  <si>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</si>
  <si>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</si>
  <si>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</si>
  <si>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</si>
  <si>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</si>
  <si>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</si>
  <si>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</si>
  <si>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</si>
  <si>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</si>
  <si>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</si>
  <si>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</si>
  <si>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</si>
  <si>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</si>
  <si>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</si>
  <si>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</si>
  <si>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</si>
  <si>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</si>
  <si>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</si>
  <si>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</si>
  <si>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</si>
  <si>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</si>
  <si>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</si>
  <si>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</si>
  <si>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</si>
  <si>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</si>
  <si>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</si>
  <si>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</si>
  <si>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</si>
  <si>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</si>
  <si>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</si>
  <si>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</si>
  <si>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</si>
  <si>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</si>
  <si>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</si>
  <si>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</si>
  <si>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</si>
  <si>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</si>
  <si>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</si>
  <si>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</si>
  <si>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</si>
  <si>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</si>
  <si>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</si>
  <si>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</si>
  <si>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</si>
  <si>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</si>
  <si>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</si>
  <si>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</si>
  <si>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</si>
  <si>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</si>
  <si>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</si>
  <si>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</si>
  <si>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</si>
  <si>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</si>
  <si>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</si>
  <si>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</si>
  <si>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</si>
  <si>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</si>
  <si>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</si>
  <si>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</si>
  <si>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</si>
  <si>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</si>
  <si>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</si>
  <si>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</si>
  <si>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</si>
  <si>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</si>
  <si>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</si>
  <si>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</si>
  <si>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</si>
  <si>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</si>
  <si>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</si>
  <si>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</si>
  <si>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</si>
  <si>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</si>
  <si>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</si>
  <si>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</si>
  <si>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</si>
  <si>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</si>
  <si>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</si>
  <si>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</si>
  <si>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</si>
  <si>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</si>
  <si>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</si>
  <si>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</si>
  <si>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</si>
  <si>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</si>
  <si>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</si>
  <si>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</si>
  <si>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</si>
  <si>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</si>
  <si>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</si>
  <si>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</si>
  <si>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</si>
  <si>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</si>
  <si>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</si>
  <si>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</si>
  <si>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</si>
  <si>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</si>
  <si>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</si>
  <si>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</si>
  <si>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</si>
  <si>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</si>
  <si>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</si>
  <si>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</si>
  <si>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</si>
  <si>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</si>
  <si>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</si>
  <si>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</si>
  <si>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</si>
  <si>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</si>
  <si>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</si>
  <si>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</si>
  <si>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</si>
  <si>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</si>
  <si>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</si>
  <si>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</si>
  <si>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CHI TIẾT DỰ KIẾN KẾ HOẠCH ĐẦU TƯ CÔNG TRUNG HẠN GIAI ĐOẠN 2021 - 2025 
VỐN CÂN ĐỐI NGÂN SÁCH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</si>
  <si>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</si>
  <si>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</si>
  <si>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</si>
  <si>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</si>
  <si>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</si>
  <si>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</si>
  <si>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</si>
  <si>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</si>
  <si>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Dự án khai thác quỹ đất để phát triển kết cấu hạ tầng, bố trí dân cư dọc hai bên Quốc lộ 14C đoạn từ Trung tâm hành chính huyện đến ngã 3 Quốc lộ 14C - Sê San 3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</si>
  <si>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</si>
  <si>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</si>
  <si>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</si>
  <si>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</si>
  <si>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</si>
  <si>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</si>
  <si>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</si>
  <si>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</si>
  <si>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</si>
  <si>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</si>
  <si>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</si>
  <si>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</si>
  <si>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</si>
  <si>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</si>
  <si>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</si>
  <si>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</si>
  <si>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</si>
  <si>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</si>
  <si>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</si>
  <si>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</si>
  <si>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</si>
  <si>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</si>
  <si>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</si>
  <si>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</si>
  <si>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</si>
  <si>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</si>
  <si>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</si>
  <si>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</si>
  <si>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</si>
  <si>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</si>
  <si>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</si>
  <si>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</si>
  <si>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</si>
  <si>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</si>
  <si>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</si>
  <si>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</si>
  <si>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</si>
  <si>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</si>
  <si>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</si>
  <si>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</si>
  <si>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</si>
  <si>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</si>
  <si>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</si>
  <si>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</si>
  <si>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t xml:space="preserve">Dự án Mở rộng Quốc lộ 14C (đoạn từ N2-N5) </t>
  </si>
  <si>
    <t>Trường mầm non Hoa Mai (phòng học và phòng chức năng,  bếp ăn một chiều và nhà công vụ)</t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</si>
  <si>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</si>
  <si>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</si>
  <si>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</si>
  <si>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</si>
  <si>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xã Ia Đal</t>
  </si>
  <si>
    <t>497; 30/10/2019</t>
  </si>
  <si>
    <t>292; 31/7/2019</t>
  </si>
  <si>
    <t>188; 22/4/2020</t>
  </si>
  <si>
    <t>438; 15/10/2019</t>
  </si>
  <si>
    <t>185; 22/4/2020</t>
  </si>
  <si>
    <t>Sửa chữa trung tâm bồi dưỡng chính trị huyện Ia H’Drai</t>
  </si>
  <si>
    <t>TỔNG SỐ (A+B+C)</t>
  </si>
  <si>
    <t>Nâng cấp, sửa chữa Trung tâm Văn hóa –Thể thao –Du lịch và Truyền thông</t>
  </si>
  <si>
    <t>2021-2026</t>
  </si>
  <si>
    <t>Đường giao thông nông thôn số 4, thôn 1 xã Ia Tơi (Giai đoạn 2)</t>
  </si>
  <si>
    <t>490; 23/10/2020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</si>
  <si>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</si>
  <si>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</si>
  <si>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</si>
  <si>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</si>
  <si>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</si>
  <si>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</si>
  <si>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Phân bổ thực hiện</t>
  </si>
  <si>
    <t>Dự phòng</t>
  </si>
  <si>
    <t>TỔNG CỘNG</t>
  </si>
  <si>
    <t>TỔNG HỢP NHU CẦU VÀ DỰ KIẾN KẾ HOẠCH ĐẦU TƯ CÔNG TRUNG HẠN VỐN NGÂN SÁCH NHÀ
 NUỚC GIAI ĐOẠN 2021-2025 HUYỆN IA H'DRAI</t>
  </si>
  <si>
    <t>Dư kiến Kế hoạch trung hạn giai đoạn 2021-2025</t>
  </si>
  <si>
    <t>Vốn đầu tư ngân sách địa phương</t>
  </si>
  <si>
    <t>NSNN</t>
  </si>
  <si>
    <t>Nguồn vốn 
người dân và huy đông khác</t>
  </si>
  <si>
    <t>(Kèm theo Kế hoạch số          /KH-UBND ngày       /12/2020 của Ủy ban nhân dân huyện Ia H'Drai)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</si>
  <si>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</si>
  <si>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</si>
  <si>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</si>
  <si>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</si>
  <si>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</si>
  <si>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</si>
  <si>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</si>
  <si>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</si>
  <si>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</si>
  <si>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</si>
  <si>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</si>
  <si>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Dự kiến đầu tư 5 năm giai đoạn từ năm 2021 đến năm 2025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</si>
  <si>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</si>
  <si>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</si>
  <si>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</si>
  <si>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</si>
  <si>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</si>
  <si>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02/QĐ-UBND huyện ngày 08/01/2019</t>
  </si>
  <si>
    <t>880/QĐ-UBND tỉnh ngày 23/8/2019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</si>
  <si>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</si>
  <si>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</si>
  <si>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</si>
  <si>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r>
      <t>Phân cấp đầu tư từ nguồn thu XSKT</t>
    </r>
    <r>
      <rPr>
        <b/>
        <i/>
        <sz val="10"/>
        <rFont val="Times New Roman"/>
        <family val="1"/>
        <charset val="163"/>
      </rPr>
      <t xml:space="preserve"> (Ưu tiên đầu tư các công trình GD-ĐT thực hiện CT MTQG xây dựng NTM)</t>
    </r>
  </si>
  <si>
    <t>Công trình Đường ĐĐT23 (N34-N35)</t>
  </si>
  <si>
    <t xml:space="preserve">Dự án khởi công mới trong giai đoạn từ năm 2021 đến năm 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</si>
</sst>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þ&quot;_-;\-* #,##0\ &quot;þ&quot;_-;_-* &quot;-&quot;\ &quot;þ&quot;_-;_-@_-"/>
    <numFmt numFmtId="165" formatCode="_-* #,##0.00\ _þ_-;\-* #,##0.00\ _þ_-;_-* &quot;-&quot;??\ _þ_-;_-@_-"/>
    <numFmt numFmtId="166" formatCode="_-* #,##0\ _₫_-;\-* #,##0\ _₫_-;_-* &quot;-&quot;\ _₫_-;_-@_-"/>
    <numFmt numFmtId="167" formatCode="_-* #,##0.00\ _₫_-;\-* #,##0.00\ _₫_-;_-* &quot;-&quot;??\ _₫_-;_-@_-"/>
    <numFmt numFmtId="168" formatCode="_-&quot;ñ&quot;* #,##0_-;\-&quot;ñ&quot;* #,##0_-;_-&quot;ñ&quot;* &quot;-&quot;_-;_-@_-"/>
    <numFmt numFmtId="169" formatCode="_(* #,##0_);_(* \(#,##0\);_(* &quot;-&quot;??_);_(@_)"/>
    <numFmt numFmtId="170" formatCode="_-* #,##0\ &quot;F&quot;_-;\-* #,##0\ &quot;F&quot;_-;_-* &quot;-&quot;\ &quot;F&quot;_-;_-@_-"/>
    <numFmt numFmtId="171" formatCode="&quot;\&quot;#,##0;[Red]&quot;\&quot;&quot;\&quot;\-#,##0"/>
    <numFmt numFmtId="172" formatCode="#,##0\ &quot;DM&quot;;\-#,##0\ &quot;DM&quot;"/>
    <numFmt numFmtId="173" formatCode="0.000%"/>
    <numFmt numFmtId="174" formatCode="#.##00"/>
    <numFmt numFmtId="175" formatCode="_-* #,##0_-;\-* #,##0_-;_-* &quot;-&quot;_-;_-@_-"/>
    <numFmt numFmtId="176" formatCode="_-* #,##0.00_-;\-* #,##0.00_-;_-* &quot;-&quot;??_-;_-@_-"/>
    <numFmt numFmtId="177" formatCode="&quot;Rp&quot;#,##0_);[Red]\(&quot;Rp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€&quot;_-;\-* #,##0\ &quot;€&quot;_-;_-* &quot;-&quot;\ &quot;€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&quot;€&quot;* #,##0_-;\-&quot;€&quot;* #,##0_-;_-&quot;€&quot;* &quot;-&quot;_-;_-@_-"/>
    <numFmt numFmtId="185" formatCode="_-* #,##0.00\ _F_-;\-* #,##0.00\ _F_-;_-* &quot;-&quot;??\ _F_-;_-@_-"/>
    <numFmt numFmtId="186" formatCode="_-* #,##0.00\ _€_-;\-* #,##0.00\ _€_-;_-* &quot;-&quot;??\ _€_-;_-@_-"/>
    <numFmt numFmtId="187" formatCode="_ * #,##0.00_ ;_ * \-#,##0.00_ ;_ * &quot;-&quot;??_ ;_ @_ "/>
    <numFmt numFmtId="188" formatCode="_-* #,##0.00\ _V_N_D_-;\-* #,##0.00\ _V_N_D_-;_-* &quot;-&quot;??\ _V_N_D_-;_-@_-"/>
    <numFmt numFmtId="189" formatCode="_ * #,##0.00_)\ _$_ ;_ * \(#,##0.00\)\ _$_ ;_ * &quot;-&quot;??_)\ _$_ ;_ @_ "/>
    <numFmt numFmtId="190" formatCode="_ * #,##0.00_)_$_ ;_ * \(#,##0.00\)_$_ ;_ * &quot;-&quot;??_)_$_ ;_ @_ "/>
    <numFmt numFmtId="191" formatCode="_-* #,##0.00\ _ñ_-;\-* #,##0.00\ _ñ_-;_-* &quot;-&quot;??\ _ñ_-;_-@_-"/>
    <numFmt numFmtId="192" formatCode="_-* #,##0.00\ _ñ_-;_-* #,##0.00\ _ñ\-;_-* &quot;-&quot;??\ _ñ_-;_-@_-"/>
    <numFmt numFmtId="193" formatCode="_(&quot;$&quot;\ * #,##0_);_(&quot;$&quot;\ * \(#,##0\);_(&quot;$&quot;\ * &quot;-&quot;_);_(@_)"/>
    <numFmt numFmtId="194" formatCode="_-* #,##0.00000000_-;\-* #,##0.00000000_-;_-* &quot;-&quot;??_-;_-@_-"/>
    <numFmt numFmtId="195" formatCode="_(&quot;€&quot;\ * #,##0_);_(&quot;€&quot;\ * \(#,##0\);_(&quot;€&quot;\ * &quot;-&quot;_);_(@_)"/>
    <numFmt numFmtId="196" formatCode="_-* #,##0\ &quot;ñ&quot;_-;\-* #,##0\ &quot;ñ&quot;_-;_-* &quot;-&quot;\ &quot;ñ&quot;_-;_-@_-"/>
    <numFmt numFmtId="197" formatCode="_-* #,##0\ _€_-;\-* #,##0\ _€_-;_-* &quot;-&quot;\ _€_-;_-@_-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</numFmts>
  <fonts count="256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  <charset val="163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6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69" fontId="30" fillId="0" borderId="18" applyFont="0" applyBorder="0"/>
    <xf numFmtId="169" fontId="31" fillId="0" borderId="0" applyProtection="0"/>
    <xf numFmtId="169" fontId="32" fillId="0" borderId="18" applyFont="0" applyBorder="0"/>
    <xf numFmtId="0" fontId="33" fillId="0" borderId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4" fontId="3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5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5" fillId="0" borderId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68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5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69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9" fontId="75" fillId="0" borderId="0" applyFont="0" applyFill="0" applyBorder="0" applyAlignment="0" applyProtection="0"/>
    <xf numFmtId="20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8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1" fontId="34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3" fontId="48" fillId="0" borderId="0" applyFill="0" applyBorder="0" applyAlignment="0"/>
    <xf numFmtId="214" fontId="27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7" fontId="34" fillId="0" borderId="0" applyFont="0" applyFill="0" applyBorder="0" applyAlignment="0" applyProtection="0"/>
    <xf numFmtId="0" fontId="93" fillId="25" borderId="22" applyNumberFormat="0" applyAlignment="0" applyProtection="0"/>
    <xf numFmtId="169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30" fontId="31" fillId="0" borderId="0" applyProtection="0"/>
    <xf numFmtId="230" fontId="31" fillId="0" borderId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75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88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1" fontId="99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235" fontId="100" fillId="0" borderId="0" applyFont="0" applyFill="0" applyBorder="0" applyAlignment="0" applyProtection="0"/>
    <xf numFmtId="236" fontId="31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1" fillId="0" borderId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1" fillId="0" borderId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5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5" fontId="88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75" fontId="112" fillId="0" borderId="0" applyFont="0" applyFill="0" applyBorder="0" applyAlignment="0" applyProtection="0"/>
    <xf numFmtId="176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75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5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6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76" fontId="112" fillId="0" borderId="0" applyFont="0" applyFill="0" applyBorder="0" applyAlignment="0" applyProtection="0"/>
    <xf numFmtId="176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6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6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75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5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5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69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21" fontId="67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200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69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69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9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9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0" borderId="0"/>
    <xf numFmtId="202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9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75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69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69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75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5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6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6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7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70" fontId="83" fillId="0" borderId="47">
      <alignment horizontal="center"/>
    </xf>
    <xf numFmtId="170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75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9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5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7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9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4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7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69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69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69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69" fontId="245" fillId="52" borderId="66" xfId="1653" applyNumberFormat="1" applyFont="1" applyFill="1" applyBorder="1" applyAlignment="1">
      <alignment horizontal="center" vertical="center"/>
    </xf>
    <xf numFmtId="169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0" fontId="54" fillId="53" borderId="0" xfId="0" applyFont="1" applyFill="1"/>
    <xf numFmtId="334" fontId="249" fillId="52" borderId="0" xfId="0" applyNumberFormat="1" applyFont="1" applyFill="1"/>
    <xf numFmtId="0" fontId="247" fillId="53" borderId="0" xfId="0" applyFont="1" applyFill="1"/>
    <xf numFmtId="333" fontId="250" fillId="52" borderId="0" xfId="4261" applyNumberFormat="1" applyFont="1" applyFill="1" applyBorder="1" applyAlignment="1">
      <alignment horizontal="center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333" fontId="250" fillId="53" borderId="0" xfId="4261" applyNumberFormat="1" applyFont="1" applyFill="1" applyBorder="1" applyAlignment="1">
      <alignment horizontal="center"/>
    </xf>
    <xf numFmtId="0" fontId="250" fillId="53" borderId="0" xfId="0" applyFont="1" applyFill="1"/>
    <xf numFmtId="334" fontId="54" fillId="52" borderId="0" xfId="0" applyNumberFormat="1" applyFont="1" applyFill="1"/>
    <xf numFmtId="333" fontId="54" fillId="52" borderId="0" xfId="0" applyNumberFormat="1" applyFont="1" applyFill="1"/>
    <xf numFmtId="0" fontId="251" fillId="52" borderId="0" xfId="2700" applyFont="1" applyFill="1" applyAlignment="1">
      <alignment horizontal="center" vertical="center"/>
    </xf>
    <xf numFmtId="0" fontId="252" fillId="52" borderId="0" xfId="2700" applyFont="1" applyFill="1" applyAlignment="1">
      <alignment vertical="center"/>
    </xf>
    <xf numFmtId="0" fontId="253" fillId="52" borderId="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4" fillId="52" borderId="60" xfId="2700" applyFont="1" applyFill="1" applyBorder="1" applyAlignment="1">
      <alignment horizontal="center" vertical="center" wrapText="1"/>
    </xf>
    <xf numFmtId="169" fontId="253" fillId="52" borderId="60" xfId="2700" applyNumberFormat="1" applyFont="1" applyFill="1" applyBorder="1" applyAlignment="1">
      <alignment horizontal="right" vertical="center" wrapText="1"/>
    </xf>
    <xf numFmtId="169" fontId="253" fillId="52" borderId="60" xfId="2700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justify" vertical="center" wrapText="1"/>
    </xf>
    <xf numFmtId="169" fontId="253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69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253" fillId="52" borderId="60" xfId="270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9" fontId="168" fillId="52" borderId="60" xfId="2700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center" vertical="center" wrapText="1"/>
    </xf>
    <xf numFmtId="333" fontId="168" fillId="52" borderId="60" xfId="4261" applyNumberFormat="1" applyFont="1" applyFill="1" applyBorder="1" applyAlignment="1">
      <alignment horizontal="right" vertical="center" wrapText="1"/>
    </xf>
    <xf numFmtId="333" fontId="168" fillId="52" borderId="60" xfId="4261" applyNumberFormat="1" applyFont="1" applyFill="1" applyBorder="1" applyAlignment="1">
      <alignment horizontal="center" vertical="center" wrapText="1"/>
    </xf>
    <xf numFmtId="333" fontId="54" fillId="52" borderId="0" xfId="4261" applyNumberFormat="1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left" vertical="center" wrapText="1"/>
    </xf>
    <xf numFmtId="0" fontId="247" fillId="0" borderId="0" xfId="0" applyFont="1" applyFill="1"/>
    <xf numFmtId="0" fontId="54" fillId="0" borderId="0" xfId="0" applyFont="1" applyFill="1"/>
    <xf numFmtId="0" fontId="247" fillId="0" borderId="60" xfId="0" applyFont="1" applyFill="1" applyBorder="1" applyAlignment="1">
      <alignment horizontal="center" vertical="center" wrapText="1"/>
    </xf>
    <xf numFmtId="333" fontId="247" fillId="0" borderId="60" xfId="4261" applyNumberFormat="1" applyFont="1" applyFill="1" applyBorder="1" applyAlignment="1">
      <alignment horizontal="right" vertical="center" wrapText="1"/>
    </xf>
    <xf numFmtId="333" fontId="247" fillId="0" borderId="0" xfId="4261" applyNumberFormat="1" applyFont="1" applyFill="1"/>
    <xf numFmtId="333" fontId="247" fillId="0" borderId="60" xfId="4261" applyNumberFormat="1" applyFont="1" applyFill="1" applyBorder="1" applyAlignment="1">
      <alignment horizontal="center" vertical="center" wrapText="1"/>
    </xf>
    <xf numFmtId="0" fontId="54" fillId="0" borderId="60" xfId="0" quotePrefix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left" vertical="center" wrapText="1"/>
    </xf>
    <xf numFmtId="0" fontId="54" fillId="0" borderId="60" xfId="0" applyFont="1" applyFill="1" applyBorder="1" applyAlignment="1">
      <alignment horizontal="center" vertical="center" wrapText="1"/>
    </xf>
    <xf numFmtId="333" fontId="54" fillId="0" borderId="60" xfId="4261" applyNumberFormat="1" applyFont="1" applyFill="1" applyBorder="1" applyAlignment="1">
      <alignment horizontal="right" vertical="center" wrapText="1"/>
    </xf>
    <xf numFmtId="240" fontId="247" fillId="0" borderId="0" xfId="4261" applyNumberFormat="1" applyFont="1" applyFill="1"/>
    <xf numFmtId="0" fontId="250" fillId="0" borderId="60" xfId="0" applyFont="1" applyFill="1" applyBorder="1" applyAlignment="1">
      <alignment horizontal="center" vertical="center" wrapText="1"/>
    </xf>
    <xf numFmtId="0" fontId="250" fillId="0" borderId="60" xfId="0" applyFont="1" applyFill="1" applyBorder="1" applyAlignment="1">
      <alignment horizontal="left" vertical="center" wrapText="1"/>
    </xf>
    <xf numFmtId="333" fontId="250" fillId="0" borderId="60" xfId="4261" applyNumberFormat="1" applyFont="1" applyFill="1" applyBorder="1" applyAlignment="1">
      <alignment horizontal="right" vertical="center" wrapText="1"/>
    </xf>
    <xf numFmtId="333" fontId="250" fillId="0" borderId="60" xfId="4261" applyNumberFormat="1" applyFont="1" applyFill="1" applyBorder="1" applyAlignment="1">
      <alignment horizontal="center" vertical="center" wrapText="1"/>
    </xf>
    <xf numFmtId="333" fontId="250" fillId="0" borderId="0" xfId="4261" applyNumberFormat="1" applyFont="1" applyFill="1" applyBorder="1" applyAlignment="1">
      <alignment horizontal="right" wrapText="1"/>
    </xf>
    <xf numFmtId="240" fontId="54" fillId="0" borderId="60" xfId="4261" applyNumberFormat="1" applyFont="1" applyFill="1" applyBorder="1" applyAlignment="1">
      <alignment horizontal="left" vertical="center" wrapText="1"/>
    </xf>
    <xf numFmtId="333" fontId="54" fillId="0" borderId="60" xfId="4261" applyNumberFormat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vertical="center" wrapText="1"/>
    </xf>
    <xf numFmtId="333" fontId="54" fillId="0" borderId="0" xfId="4261" applyNumberFormat="1" applyFont="1" applyFill="1" applyBorder="1" applyAlignment="1">
      <alignment horizontal="right" vertical="center" wrapText="1"/>
    </xf>
    <xf numFmtId="0" fontId="247" fillId="0" borderId="60" xfId="0" quotePrefix="1" applyFont="1" applyFill="1" applyBorder="1" applyAlignment="1">
      <alignment horizontal="center" vertical="center" wrapText="1"/>
    </xf>
    <xf numFmtId="0" fontId="247" fillId="0" borderId="60" xfId="0" applyFont="1" applyFill="1" applyBorder="1" applyAlignment="1">
      <alignment vertical="center" wrapText="1"/>
    </xf>
    <xf numFmtId="240" fontId="54" fillId="0" borderId="60" xfId="4261" applyNumberFormat="1" applyFont="1" applyFill="1" applyBorder="1" applyAlignment="1">
      <alignment horizontal="center" vertical="center" wrapText="1"/>
    </xf>
    <xf numFmtId="240" fontId="54" fillId="0" borderId="0" xfId="4261" applyNumberFormat="1" applyFont="1" applyFill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2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244" fillId="0" borderId="0" xfId="0" applyFont="1" applyAlignment="1">
      <alignment horizontal="center"/>
    </xf>
    <xf numFmtId="0" fontId="24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Border="1"/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53" fillId="52" borderId="0" xfId="2700" applyFont="1" applyFill="1" applyAlignment="1">
      <alignment horizontal="right" vertical="center"/>
    </xf>
    <xf numFmtId="0" fontId="253" fillId="52" borderId="0" xfId="2700" applyFont="1" applyFill="1" applyBorder="1" applyAlignment="1">
      <alignment horizontal="center" vertical="center" wrapText="1"/>
    </xf>
    <xf numFmtId="0" fontId="25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52" borderId="2" xfId="2700" applyFont="1" applyFill="1" applyBorder="1" applyAlignment="1">
      <alignment horizontal="right" vertical="center"/>
    </xf>
    <xf numFmtId="0" fontId="253" fillId="52" borderId="60" xfId="2700" applyFont="1" applyFill="1" applyBorder="1" applyAlignment="1">
      <alignment horizontal="center" vertical="center" wrapText="1"/>
    </xf>
    <xf numFmtId="0" fontId="253" fillId="52" borderId="63" xfId="2700" applyFont="1" applyFill="1" applyBorder="1" applyAlignment="1">
      <alignment horizontal="center" vertical="center" wrapText="1"/>
    </xf>
    <xf numFmtId="0" fontId="253" fillId="52" borderId="65" xfId="270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/>
    </xf>
    <xf numFmtId="0" fontId="247" fillId="0" borderId="6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40" ht="21.95" customHeight="1">
      <c r="A2" s="212" t="s">
        <v>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</row>
    <row r="3" spans="1:40" ht="21.95" customHeight="1">
      <c r="A3" s="210" t="s">
        <v>231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pans="1:40" ht="21.95" customHeight="1">
      <c r="A4" s="212" t="s">
        <v>130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</row>
    <row r="5" spans="1:40" ht="21.95" customHeight="1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</row>
    <row r="6" spans="1:40" ht="38.25" customHeight="1">
      <c r="A6" s="207" t="s">
        <v>1</v>
      </c>
      <c r="B6" s="207" t="s">
        <v>2</v>
      </c>
      <c r="C6" s="207" t="s">
        <v>4</v>
      </c>
      <c r="D6" s="204" t="s">
        <v>88</v>
      </c>
      <c r="E6" s="205"/>
      <c r="F6" s="206"/>
      <c r="G6" s="204" t="s">
        <v>5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4" t="s">
        <v>77</v>
      </c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6"/>
      <c r="AN6" s="207" t="s">
        <v>3</v>
      </c>
    </row>
    <row r="7" spans="1:40" ht="29.25" customHeight="1">
      <c r="A7" s="208"/>
      <c r="B7" s="208"/>
      <c r="C7" s="208"/>
      <c r="D7" s="207" t="s">
        <v>27</v>
      </c>
      <c r="E7" s="204" t="s">
        <v>28</v>
      </c>
      <c r="F7" s="206"/>
      <c r="G7" s="204" t="s">
        <v>89</v>
      </c>
      <c r="H7" s="205"/>
      <c r="I7" s="206"/>
      <c r="J7" s="204" t="s">
        <v>90</v>
      </c>
      <c r="K7" s="205"/>
      <c r="L7" s="206"/>
      <c r="M7" s="204" t="s">
        <v>91</v>
      </c>
      <c r="N7" s="205"/>
      <c r="O7" s="206"/>
      <c r="P7" s="204" t="s">
        <v>92</v>
      </c>
      <c r="Q7" s="205"/>
      <c r="R7" s="206"/>
      <c r="S7" s="204" t="s">
        <v>93</v>
      </c>
      <c r="T7" s="205"/>
      <c r="U7" s="206"/>
      <c r="V7" s="204" t="s">
        <v>27</v>
      </c>
      <c r="W7" s="205"/>
      <c r="X7" s="206"/>
      <c r="Y7" s="204" t="s">
        <v>5</v>
      </c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6"/>
      <c r="AN7" s="208"/>
    </row>
    <row r="8" spans="1:40" ht="31.5" customHeight="1">
      <c r="A8" s="208"/>
      <c r="B8" s="208"/>
      <c r="C8" s="208"/>
      <c r="D8" s="208"/>
      <c r="E8" s="207" t="s">
        <v>6</v>
      </c>
      <c r="F8" s="207" t="s">
        <v>7</v>
      </c>
      <c r="G8" s="207" t="s">
        <v>27</v>
      </c>
      <c r="H8" s="204" t="s">
        <v>28</v>
      </c>
      <c r="I8" s="206"/>
      <c r="J8" s="207" t="s">
        <v>27</v>
      </c>
      <c r="K8" s="204" t="s">
        <v>28</v>
      </c>
      <c r="L8" s="206"/>
      <c r="M8" s="207" t="s">
        <v>27</v>
      </c>
      <c r="N8" s="204" t="s">
        <v>28</v>
      </c>
      <c r="O8" s="206"/>
      <c r="P8" s="207" t="s">
        <v>27</v>
      </c>
      <c r="Q8" s="204" t="s">
        <v>28</v>
      </c>
      <c r="R8" s="206"/>
      <c r="S8" s="207" t="s">
        <v>27</v>
      </c>
      <c r="T8" s="204" t="s">
        <v>28</v>
      </c>
      <c r="U8" s="206"/>
      <c r="V8" s="207" t="s">
        <v>27</v>
      </c>
      <c r="W8" s="204" t="s">
        <v>28</v>
      </c>
      <c r="X8" s="206"/>
      <c r="Y8" s="204" t="s">
        <v>89</v>
      </c>
      <c r="Z8" s="205"/>
      <c r="AA8" s="206"/>
      <c r="AB8" s="204" t="s">
        <v>90</v>
      </c>
      <c r="AC8" s="205"/>
      <c r="AD8" s="206"/>
      <c r="AE8" s="204" t="s">
        <v>91</v>
      </c>
      <c r="AF8" s="205"/>
      <c r="AG8" s="206"/>
      <c r="AH8" s="204" t="s">
        <v>94</v>
      </c>
      <c r="AI8" s="205"/>
      <c r="AJ8" s="206"/>
      <c r="AK8" s="204" t="s">
        <v>95</v>
      </c>
      <c r="AL8" s="205"/>
      <c r="AM8" s="206"/>
      <c r="AN8" s="208"/>
    </row>
    <row r="9" spans="1:40" ht="21.95" customHeight="1">
      <c r="A9" s="208"/>
      <c r="B9" s="208"/>
      <c r="C9" s="208"/>
      <c r="D9" s="208"/>
      <c r="E9" s="208"/>
      <c r="F9" s="208"/>
      <c r="G9" s="208"/>
      <c r="H9" s="207" t="s">
        <v>6</v>
      </c>
      <c r="I9" s="207" t="s">
        <v>7</v>
      </c>
      <c r="J9" s="208"/>
      <c r="K9" s="207" t="s">
        <v>6</v>
      </c>
      <c r="L9" s="207" t="s">
        <v>7</v>
      </c>
      <c r="M9" s="208"/>
      <c r="N9" s="207" t="s">
        <v>6</v>
      </c>
      <c r="O9" s="207" t="s">
        <v>7</v>
      </c>
      <c r="P9" s="208"/>
      <c r="Q9" s="207" t="s">
        <v>6</v>
      </c>
      <c r="R9" s="207" t="s">
        <v>7</v>
      </c>
      <c r="S9" s="208"/>
      <c r="T9" s="207" t="s">
        <v>6</v>
      </c>
      <c r="U9" s="207" t="s">
        <v>7</v>
      </c>
      <c r="V9" s="208"/>
      <c r="W9" s="207" t="s">
        <v>6</v>
      </c>
      <c r="X9" s="207" t="s">
        <v>7</v>
      </c>
      <c r="Y9" s="207" t="s">
        <v>27</v>
      </c>
      <c r="Z9" s="204" t="s">
        <v>28</v>
      </c>
      <c r="AA9" s="206"/>
      <c r="AB9" s="207" t="s">
        <v>27</v>
      </c>
      <c r="AC9" s="204" t="s">
        <v>28</v>
      </c>
      <c r="AD9" s="206"/>
      <c r="AE9" s="207" t="s">
        <v>27</v>
      </c>
      <c r="AF9" s="204" t="s">
        <v>28</v>
      </c>
      <c r="AG9" s="206"/>
      <c r="AH9" s="207" t="s">
        <v>27</v>
      </c>
      <c r="AI9" s="204" t="s">
        <v>28</v>
      </c>
      <c r="AJ9" s="206"/>
      <c r="AK9" s="207" t="s">
        <v>27</v>
      </c>
      <c r="AL9" s="204" t="s">
        <v>28</v>
      </c>
      <c r="AM9" s="206"/>
      <c r="AN9" s="208"/>
    </row>
    <row r="10" spans="1:40" ht="30.7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" t="s">
        <v>6</v>
      </c>
      <c r="AA10" s="1" t="s">
        <v>7</v>
      </c>
      <c r="AB10" s="209"/>
      <c r="AC10" s="1" t="s">
        <v>6</v>
      </c>
      <c r="AD10" s="1" t="s">
        <v>7</v>
      </c>
      <c r="AE10" s="209"/>
      <c r="AF10" s="1" t="s">
        <v>6</v>
      </c>
      <c r="AG10" s="1" t="s">
        <v>7</v>
      </c>
      <c r="AH10" s="209"/>
      <c r="AI10" s="1" t="s">
        <v>6</v>
      </c>
      <c r="AJ10" s="1" t="s">
        <v>7</v>
      </c>
      <c r="AK10" s="209"/>
      <c r="AL10" s="1" t="s">
        <v>6</v>
      </c>
      <c r="AM10" s="1" t="s">
        <v>7</v>
      </c>
      <c r="AN10" s="209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80</v>
      </c>
      <c r="B16" s="2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82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83</v>
      </c>
      <c r="B23" s="29" t="s">
        <v>84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85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80</v>
      </c>
      <c r="B27" s="29" t="s">
        <v>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82</v>
      </c>
      <c r="B31" s="29" t="s">
        <v>87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A3:AN3"/>
    <mergeCell ref="A5:AN5"/>
    <mergeCell ref="A2:AN2"/>
    <mergeCell ref="A1:AN1"/>
    <mergeCell ref="A4:AN4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S7:U7"/>
    <mergeCell ref="G6:U6"/>
    <mergeCell ref="D6:F6"/>
    <mergeCell ref="G7:I7"/>
    <mergeCell ref="J7:L7"/>
    <mergeCell ref="M7:O7"/>
    <mergeCell ref="P7:R7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18" t="s">
        <v>182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4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44.25" customHeight="1">
      <c r="A3" s="280" t="s">
        <v>236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27" customHeight="1">
      <c r="A4" s="282" t="e">
        <f>#REF!</f>
        <v>#REF!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26.25" customHeight="1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1:19" s="14" customFormat="1" ht="39.75" customHeight="1">
      <c r="A6" s="277" t="s">
        <v>1</v>
      </c>
      <c r="B6" s="277" t="s">
        <v>21</v>
      </c>
      <c r="C6" s="277" t="s">
        <v>22</v>
      </c>
      <c r="D6" s="277" t="s">
        <v>37</v>
      </c>
      <c r="E6" s="277" t="s">
        <v>38</v>
      </c>
      <c r="F6" s="274" t="s">
        <v>23</v>
      </c>
      <c r="G6" s="276"/>
      <c r="H6" s="275"/>
      <c r="I6" s="274" t="s">
        <v>40</v>
      </c>
      <c r="J6" s="275"/>
      <c r="K6" s="274" t="s">
        <v>14</v>
      </c>
      <c r="L6" s="276"/>
      <c r="M6" s="276"/>
      <c r="N6" s="276"/>
      <c r="O6" s="276"/>
      <c r="P6" s="276"/>
      <c r="Q6" s="276"/>
      <c r="R6" s="275"/>
      <c r="S6" s="277" t="s">
        <v>3</v>
      </c>
    </row>
    <row r="7" spans="1:19" s="14" customFormat="1" ht="24.95" customHeight="1">
      <c r="A7" s="278"/>
      <c r="B7" s="278"/>
      <c r="C7" s="278"/>
      <c r="D7" s="278"/>
      <c r="E7" s="278"/>
      <c r="F7" s="277" t="s">
        <v>24</v>
      </c>
      <c r="G7" s="274" t="s">
        <v>25</v>
      </c>
      <c r="H7" s="276"/>
      <c r="I7" s="277" t="s">
        <v>26</v>
      </c>
      <c r="J7" s="277" t="s">
        <v>67</v>
      </c>
      <c r="K7" s="274" t="s">
        <v>41</v>
      </c>
      <c r="L7" s="276"/>
      <c r="M7" s="276"/>
      <c r="N7" s="275"/>
      <c r="O7" s="274" t="s">
        <v>42</v>
      </c>
      <c r="P7" s="276"/>
      <c r="Q7" s="276"/>
      <c r="R7" s="275"/>
      <c r="S7" s="278"/>
    </row>
    <row r="8" spans="1:19" s="14" customFormat="1" ht="24.95" customHeight="1">
      <c r="A8" s="278"/>
      <c r="B8" s="278"/>
      <c r="C8" s="278"/>
      <c r="D8" s="278"/>
      <c r="E8" s="278"/>
      <c r="F8" s="278"/>
      <c r="G8" s="277" t="s">
        <v>26</v>
      </c>
      <c r="H8" s="277" t="s">
        <v>67</v>
      </c>
      <c r="I8" s="278"/>
      <c r="J8" s="278"/>
      <c r="K8" s="277" t="s">
        <v>26</v>
      </c>
      <c r="L8" s="274" t="s">
        <v>68</v>
      </c>
      <c r="M8" s="276"/>
      <c r="N8" s="275"/>
      <c r="O8" s="277" t="s">
        <v>26</v>
      </c>
      <c r="P8" s="274" t="s">
        <v>68</v>
      </c>
      <c r="Q8" s="276"/>
      <c r="R8" s="275"/>
      <c r="S8" s="278"/>
    </row>
    <row r="9" spans="1:19" s="14" customFormat="1" ht="24.9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7" t="s">
        <v>27</v>
      </c>
      <c r="M9" s="274" t="s">
        <v>28</v>
      </c>
      <c r="N9" s="275"/>
      <c r="O9" s="278"/>
      <c r="P9" s="277" t="s">
        <v>27</v>
      </c>
      <c r="Q9" s="274" t="s">
        <v>28</v>
      </c>
      <c r="R9" s="275"/>
      <c r="S9" s="278"/>
    </row>
    <row r="10" spans="1:19" s="14" customFormat="1" ht="64.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108" t="s">
        <v>29</v>
      </c>
      <c r="N10" s="108" t="s">
        <v>235</v>
      </c>
      <c r="O10" s="279"/>
      <c r="P10" s="279"/>
      <c r="Q10" s="108" t="s">
        <v>29</v>
      </c>
      <c r="R10" s="108" t="s">
        <v>44</v>
      </c>
      <c r="S10" s="279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13" t="s">
        <v>128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</row>
    <row r="2" spans="1:55">
      <c r="A2" s="215" t="s">
        <v>74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</row>
    <row r="3" spans="1:55">
      <c r="A3" s="213" t="s">
        <v>119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</row>
    <row r="4" spans="1:55">
      <c r="A4" s="215" t="str">
        <f>'Bieu 01 TH'!A4:AN4</f>
        <v>(Biểu mẫu kèm theo Công văn số              /SKHĐT-TH ngày           tháng       năm 2019 của Sở Kế hoạch và Đầu tư)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>
      <c r="A5" s="214" t="s">
        <v>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</row>
    <row r="6" spans="1:55" ht="105" customHeight="1">
      <c r="A6" s="216" t="s">
        <v>1</v>
      </c>
      <c r="B6" s="216" t="s">
        <v>21</v>
      </c>
      <c r="C6" s="216" t="s">
        <v>115</v>
      </c>
      <c r="D6" s="216" t="s">
        <v>105</v>
      </c>
      <c r="E6" s="216" t="s">
        <v>107</v>
      </c>
      <c r="F6" s="216" t="s">
        <v>114</v>
      </c>
      <c r="G6" s="216"/>
      <c r="H6" s="216"/>
      <c r="I6" s="216" t="s">
        <v>117</v>
      </c>
      <c r="J6" s="216"/>
      <c r="K6" s="216" t="s">
        <v>116</v>
      </c>
      <c r="L6" s="216"/>
      <c r="M6" s="216"/>
      <c r="N6" s="216"/>
      <c r="O6" s="216" t="s">
        <v>28</v>
      </c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118</v>
      </c>
      <c r="AZ6" s="216"/>
      <c r="BA6" s="216"/>
      <c r="BB6" s="216"/>
      <c r="BC6" s="216" t="s">
        <v>3</v>
      </c>
    </row>
    <row r="7" spans="1:55" ht="51.75" customHeight="1">
      <c r="A7" s="216"/>
      <c r="B7" s="216"/>
      <c r="C7" s="216"/>
      <c r="D7" s="216"/>
      <c r="E7" s="216"/>
      <c r="F7" s="216" t="s">
        <v>24</v>
      </c>
      <c r="G7" s="216" t="s">
        <v>25</v>
      </c>
      <c r="H7" s="216"/>
      <c r="I7" s="216" t="s">
        <v>26</v>
      </c>
      <c r="J7" s="216" t="s">
        <v>215</v>
      </c>
      <c r="K7" s="216" t="s">
        <v>26</v>
      </c>
      <c r="L7" s="216" t="s">
        <v>68</v>
      </c>
      <c r="M7" s="216"/>
      <c r="N7" s="216"/>
      <c r="O7" s="216" t="s">
        <v>201</v>
      </c>
      <c r="P7" s="216"/>
      <c r="Q7" s="216"/>
      <c r="R7" s="216"/>
      <c r="S7" s="216"/>
      <c r="T7" s="216"/>
      <c r="U7" s="216" t="s">
        <v>203</v>
      </c>
      <c r="V7" s="216"/>
      <c r="W7" s="216"/>
      <c r="X7" s="216"/>
      <c r="Y7" s="216"/>
      <c r="Z7" s="216"/>
      <c r="AA7" s="216"/>
      <c r="AB7" s="216"/>
      <c r="AC7" s="216"/>
      <c r="AD7" s="216"/>
      <c r="AE7" s="216" t="s">
        <v>204</v>
      </c>
      <c r="AF7" s="216"/>
      <c r="AG7" s="216"/>
      <c r="AH7" s="216"/>
      <c r="AI7" s="216"/>
      <c r="AJ7" s="216"/>
      <c r="AK7" s="216"/>
      <c r="AL7" s="216"/>
      <c r="AM7" s="216"/>
      <c r="AN7" s="216"/>
      <c r="AO7" s="216" t="s">
        <v>211</v>
      </c>
      <c r="AP7" s="216"/>
      <c r="AQ7" s="216"/>
      <c r="AR7" s="216"/>
      <c r="AS7" s="216"/>
      <c r="AT7" s="216"/>
      <c r="AU7" s="216"/>
      <c r="AV7" s="216"/>
      <c r="AW7" s="216"/>
      <c r="AX7" s="216"/>
      <c r="AY7" s="216" t="s">
        <v>26</v>
      </c>
      <c r="AZ7" s="216" t="s">
        <v>68</v>
      </c>
      <c r="BA7" s="216"/>
      <c r="BB7" s="216"/>
      <c r="BC7" s="216"/>
    </row>
    <row r="8" spans="1:55" ht="43.5" customHeight="1">
      <c r="A8" s="216"/>
      <c r="B8" s="216"/>
      <c r="C8" s="216"/>
      <c r="D8" s="216"/>
      <c r="E8" s="216"/>
      <c r="F8" s="216"/>
      <c r="G8" s="216" t="s">
        <v>26</v>
      </c>
      <c r="H8" s="216" t="s">
        <v>68</v>
      </c>
      <c r="I8" s="216"/>
      <c r="J8" s="216"/>
      <c r="K8" s="216"/>
      <c r="L8" s="216" t="s">
        <v>27</v>
      </c>
      <c r="M8" s="216" t="s">
        <v>28</v>
      </c>
      <c r="N8" s="216"/>
      <c r="O8" s="216" t="s">
        <v>200</v>
      </c>
      <c r="P8" s="216"/>
      <c r="Q8" s="216"/>
      <c r="R8" s="216"/>
      <c r="S8" s="216" t="s">
        <v>202</v>
      </c>
      <c r="T8" s="216"/>
      <c r="U8" s="216" t="s">
        <v>200</v>
      </c>
      <c r="V8" s="216"/>
      <c r="W8" s="216"/>
      <c r="X8" s="216"/>
      <c r="Y8" s="216" t="s">
        <v>207</v>
      </c>
      <c r="Z8" s="216"/>
      <c r="AA8" s="216"/>
      <c r="AB8" s="216"/>
      <c r="AC8" s="216"/>
      <c r="AD8" s="216"/>
      <c r="AE8" s="216" t="s">
        <v>200</v>
      </c>
      <c r="AF8" s="216"/>
      <c r="AG8" s="216"/>
      <c r="AH8" s="216"/>
      <c r="AI8" s="216" t="s">
        <v>209</v>
      </c>
      <c r="AJ8" s="216"/>
      <c r="AK8" s="216"/>
      <c r="AL8" s="216"/>
      <c r="AM8" s="216"/>
      <c r="AN8" s="216"/>
      <c r="AO8" s="216" t="s">
        <v>200</v>
      </c>
      <c r="AP8" s="216"/>
      <c r="AQ8" s="216"/>
      <c r="AR8" s="216"/>
      <c r="AS8" s="216" t="s">
        <v>212</v>
      </c>
      <c r="AT8" s="216"/>
      <c r="AU8" s="216"/>
      <c r="AV8" s="216"/>
      <c r="AW8" s="216"/>
      <c r="AX8" s="216"/>
      <c r="AY8" s="216"/>
      <c r="AZ8" s="216" t="s">
        <v>27</v>
      </c>
      <c r="BA8" s="216" t="s">
        <v>28</v>
      </c>
      <c r="BB8" s="216"/>
      <c r="BC8" s="216"/>
    </row>
    <row r="9" spans="1:55" ht="36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 t="s">
        <v>29</v>
      </c>
      <c r="N9" s="216" t="s">
        <v>44</v>
      </c>
      <c r="O9" s="216" t="s">
        <v>26</v>
      </c>
      <c r="P9" s="216" t="s">
        <v>68</v>
      </c>
      <c r="Q9" s="216"/>
      <c r="R9" s="216"/>
      <c r="S9" s="216" t="s">
        <v>26</v>
      </c>
      <c r="T9" s="216" t="s">
        <v>68</v>
      </c>
      <c r="U9" s="216" t="s">
        <v>26</v>
      </c>
      <c r="V9" s="216" t="s">
        <v>68</v>
      </c>
      <c r="W9" s="216"/>
      <c r="X9" s="216"/>
      <c r="Y9" s="216" t="s">
        <v>26</v>
      </c>
      <c r="Z9" s="216" t="s">
        <v>68</v>
      </c>
      <c r="AA9" s="216" t="s">
        <v>28</v>
      </c>
      <c r="AB9" s="216"/>
      <c r="AC9" s="216"/>
      <c r="AD9" s="216"/>
      <c r="AE9" s="216" t="s">
        <v>26</v>
      </c>
      <c r="AF9" s="216" t="s">
        <v>68</v>
      </c>
      <c r="AG9" s="216"/>
      <c r="AH9" s="216"/>
      <c r="AI9" s="216" t="s">
        <v>26</v>
      </c>
      <c r="AJ9" s="216" t="s">
        <v>68</v>
      </c>
      <c r="AK9" s="216" t="s">
        <v>28</v>
      </c>
      <c r="AL9" s="216"/>
      <c r="AM9" s="216"/>
      <c r="AN9" s="216"/>
      <c r="AO9" s="216" t="s">
        <v>26</v>
      </c>
      <c r="AP9" s="216" t="s">
        <v>68</v>
      </c>
      <c r="AQ9" s="216"/>
      <c r="AR9" s="216"/>
      <c r="AS9" s="216" t="s">
        <v>26</v>
      </c>
      <c r="AT9" s="216" t="s">
        <v>68</v>
      </c>
      <c r="AU9" s="216" t="s">
        <v>28</v>
      </c>
      <c r="AV9" s="216"/>
      <c r="AW9" s="216"/>
      <c r="AX9" s="216"/>
      <c r="AY9" s="216"/>
      <c r="AZ9" s="216"/>
      <c r="BA9" s="216" t="s">
        <v>29</v>
      </c>
      <c r="BB9" s="216" t="s">
        <v>44</v>
      </c>
      <c r="BC9" s="216"/>
    </row>
    <row r="10" spans="1:55" ht="73.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 t="s">
        <v>27</v>
      </c>
      <c r="Q10" s="216" t="s">
        <v>28</v>
      </c>
      <c r="R10" s="216"/>
      <c r="S10" s="216"/>
      <c r="T10" s="216"/>
      <c r="U10" s="216"/>
      <c r="V10" s="216" t="s">
        <v>27</v>
      </c>
      <c r="W10" s="216" t="s">
        <v>28</v>
      </c>
      <c r="X10" s="216"/>
      <c r="Y10" s="216"/>
      <c r="Z10" s="216"/>
      <c r="AA10" s="216" t="s">
        <v>208</v>
      </c>
      <c r="AB10" s="216"/>
      <c r="AC10" s="216" t="s">
        <v>205</v>
      </c>
      <c r="AD10" s="216"/>
      <c r="AE10" s="216"/>
      <c r="AF10" s="216" t="s">
        <v>27</v>
      </c>
      <c r="AG10" s="216" t="s">
        <v>28</v>
      </c>
      <c r="AH10" s="216"/>
      <c r="AI10" s="216"/>
      <c r="AJ10" s="216"/>
      <c r="AK10" s="216" t="s">
        <v>210</v>
      </c>
      <c r="AL10" s="216"/>
      <c r="AM10" s="216" t="s">
        <v>206</v>
      </c>
      <c r="AN10" s="216"/>
      <c r="AO10" s="216"/>
      <c r="AP10" s="216" t="s">
        <v>27</v>
      </c>
      <c r="AQ10" s="216" t="s">
        <v>28</v>
      </c>
      <c r="AR10" s="216"/>
      <c r="AS10" s="216"/>
      <c r="AT10" s="216"/>
      <c r="AU10" s="216" t="s">
        <v>213</v>
      </c>
      <c r="AV10" s="216"/>
      <c r="AW10" s="216" t="s">
        <v>214</v>
      </c>
      <c r="AX10" s="216"/>
      <c r="AY10" s="216"/>
      <c r="AZ10" s="216"/>
      <c r="BA10" s="216"/>
      <c r="BB10" s="216"/>
      <c r="BC10" s="216"/>
    </row>
    <row r="11" spans="1:55" ht="64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111" t="s">
        <v>29</v>
      </c>
      <c r="R11" s="111" t="s">
        <v>44</v>
      </c>
      <c r="S11" s="216"/>
      <c r="T11" s="216"/>
      <c r="U11" s="216"/>
      <c r="V11" s="216"/>
      <c r="W11" s="111" t="s">
        <v>29</v>
      </c>
      <c r="X11" s="111" t="s">
        <v>44</v>
      </c>
      <c r="Y11" s="216"/>
      <c r="Z11" s="216"/>
      <c r="AA11" s="111" t="s">
        <v>26</v>
      </c>
      <c r="AB11" s="111" t="s">
        <v>68</v>
      </c>
      <c r="AC11" s="112" t="s">
        <v>26</v>
      </c>
      <c r="AD11" s="111" t="s">
        <v>68</v>
      </c>
      <c r="AE11" s="216"/>
      <c r="AF11" s="216"/>
      <c r="AG11" s="111" t="s">
        <v>29</v>
      </c>
      <c r="AH11" s="111" t="s">
        <v>44</v>
      </c>
      <c r="AI11" s="216"/>
      <c r="AJ11" s="216"/>
      <c r="AK11" s="111" t="s">
        <v>26</v>
      </c>
      <c r="AL11" s="111" t="s">
        <v>68</v>
      </c>
      <c r="AM11" s="111" t="s">
        <v>26</v>
      </c>
      <c r="AN11" s="111" t="s">
        <v>68</v>
      </c>
      <c r="AO11" s="216"/>
      <c r="AP11" s="216"/>
      <c r="AQ11" s="111" t="s">
        <v>29</v>
      </c>
      <c r="AR11" s="111" t="s">
        <v>44</v>
      </c>
      <c r="AS11" s="216"/>
      <c r="AT11" s="216"/>
      <c r="AU11" s="111" t="s">
        <v>26</v>
      </c>
      <c r="AV11" s="111" t="s">
        <v>68</v>
      </c>
      <c r="AW11" s="111" t="s">
        <v>26</v>
      </c>
      <c r="AX11" s="111" t="s">
        <v>68</v>
      </c>
      <c r="AY11" s="216"/>
      <c r="AZ11" s="216"/>
      <c r="BA11" s="216"/>
      <c r="BB11" s="216"/>
      <c r="BC11" s="216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251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246</v>
      </c>
      <c r="C17" s="112">
        <v>7653237</v>
      </c>
      <c r="D17" s="119" t="s">
        <v>245</v>
      </c>
      <c r="E17" s="120" t="s">
        <v>252</v>
      </c>
      <c r="F17" s="112" t="s">
        <v>254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247</v>
      </c>
      <c r="C18" s="123">
        <v>7621054</v>
      </c>
      <c r="D18" s="119" t="s">
        <v>245</v>
      </c>
      <c r="E18" s="119" t="s">
        <v>252</v>
      </c>
      <c r="F18" s="124" t="s">
        <v>256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248</v>
      </c>
      <c r="C19" s="119"/>
      <c r="D19" s="119"/>
      <c r="E19" s="119" t="s">
        <v>253</v>
      </c>
      <c r="F19" s="124" t="s">
        <v>257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249</v>
      </c>
      <c r="C20" s="119">
        <v>7708106</v>
      </c>
      <c r="D20" s="119" t="s">
        <v>245</v>
      </c>
      <c r="E20" s="119" t="s">
        <v>252</v>
      </c>
      <c r="F20" s="119" t="s">
        <v>258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250</v>
      </c>
      <c r="C21" s="119">
        <v>7658758</v>
      </c>
      <c r="D21" s="119" t="s">
        <v>245</v>
      </c>
      <c r="E21" s="119" t="s">
        <v>252</v>
      </c>
      <c r="F21" s="119" t="s">
        <v>259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124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80</v>
      </c>
      <c r="B71" s="116" t="s">
        <v>120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82</v>
      </c>
      <c r="B72" s="116" t="s">
        <v>121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251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260</v>
      </c>
      <c r="C74" s="123">
        <v>7557331</v>
      </c>
      <c r="D74" s="119" t="s">
        <v>245</v>
      </c>
      <c r="E74" s="119" t="s">
        <v>271</v>
      </c>
      <c r="F74" s="119" t="s">
        <v>274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261</v>
      </c>
      <c r="C75" s="141">
        <v>7569889</v>
      </c>
      <c r="D75" s="119" t="s">
        <v>239</v>
      </c>
      <c r="E75" s="119" t="s">
        <v>272</v>
      </c>
      <c r="F75" s="119" t="s">
        <v>275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262</v>
      </c>
      <c r="C76" s="141">
        <v>7569891</v>
      </c>
      <c r="D76" s="119" t="s">
        <v>239</v>
      </c>
      <c r="E76" s="119">
        <v>2016</v>
      </c>
      <c r="F76" s="119" t="s">
        <v>276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263</v>
      </c>
      <c r="C77" s="141">
        <v>7576884</v>
      </c>
      <c r="D77" s="119" t="s">
        <v>245</v>
      </c>
      <c r="E77" s="119" t="s">
        <v>271</v>
      </c>
      <c r="F77" s="119" t="s">
        <v>277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264</v>
      </c>
      <c r="C78" s="141">
        <v>7612160</v>
      </c>
      <c r="D78" s="119" t="s">
        <v>245</v>
      </c>
      <c r="E78" s="119" t="s">
        <v>255</v>
      </c>
      <c r="F78" s="119" t="s">
        <v>278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265</v>
      </c>
      <c r="C79" s="141">
        <v>7621054</v>
      </c>
      <c r="D79" s="119" t="s">
        <v>239</v>
      </c>
      <c r="E79" s="119" t="s">
        <v>255</v>
      </c>
      <c r="F79" s="128" t="s">
        <v>279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246</v>
      </c>
      <c r="C80" s="141">
        <v>7653237</v>
      </c>
      <c r="D80" s="119" t="s">
        <v>245</v>
      </c>
      <c r="E80" s="120" t="s">
        <v>252</v>
      </c>
      <c r="F80" s="139" t="s">
        <v>254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247</v>
      </c>
      <c r="C81" s="141">
        <v>7654493</v>
      </c>
      <c r="D81" s="119" t="s">
        <v>245</v>
      </c>
      <c r="E81" s="119" t="s">
        <v>252</v>
      </c>
      <c r="F81" s="124" t="s">
        <v>256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248</v>
      </c>
      <c r="C82" s="119"/>
      <c r="D82" s="119"/>
      <c r="E82" s="119" t="s">
        <v>253</v>
      </c>
      <c r="F82" s="124" t="s">
        <v>257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249</v>
      </c>
      <c r="C83" s="119">
        <v>7708106</v>
      </c>
      <c r="D83" s="119" t="s">
        <v>245</v>
      </c>
      <c r="E83" s="119" t="s">
        <v>252</v>
      </c>
      <c r="F83" s="119" t="s">
        <v>258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266</v>
      </c>
      <c r="C84" s="119">
        <v>7652357</v>
      </c>
      <c r="D84" s="119" t="s">
        <v>245</v>
      </c>
      <c r="E84" s="119" t="s">
        <v>252</v>
      </c>
      <c r="F84" s="128" t="s">
        <v>280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250</v>
      </c>
      <c r="C85" s="141">
        <v>7658758</v>
      </c>
      <c r="D85" s="119" t="s">
        <v>245</v>
      </c>
      <c r="E85" s="119" t="s">
        <v>252</v>
      </c>
      <c r="F85" s="128" t="s">
        <v>280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267</v>
      </c>
      <c r="C86" s="119">
        <v>7640768</v>
      </c>
      <c r="D86" s="119" t="s">
        <v>244</v>
      </c>
      <c r="E86" s="119" t="s">
        <v>255</v>
      </c>
      <c r="F86" s="128" t="s">
        <v>281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268</v>
      </c>
      <c r="C87" s="119">
        <v>7733978</v>
      </c>
      <c r="D87" s="119" t="s">
        <v>245</v>
      </c>
      <c r="E87" s="128" t="s">
        <v>252</v>
      </c>
      <c r="F87" s="128" t="s">
        <v>282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269</v>
      </c>
      <c r="C88" s="139"/>
      <c r="D88" s="119" t="s">
        <v>244</v>
      </c>
      <c r="E88" s="119" t="s">
        <v>273</v>
      </c>
      <c r="F88" s="128" t="s">
        <v>283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270</v>
      </c>
      <c r="C89" s="119">
        <v>7733977</v>
      </c>
      <c r="D89" s="119" t="s">
        <v>245</v>
      </c>
      <c r="E89" s="128" t="s">
        <v>252</v>
      </c>
      <c r="F89" s="128" t="s">
        <v>284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83</v>
      </c>
      <c r="B164" s="116" t="s">
        <v>123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109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110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111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80</v>
      </c>
      <c r="B173" s="116" t="s">
        <v>122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82</v>
      </c>
      <c r="B176" s="116" t="s">
        <v>123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112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113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127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Y7:AY11"/>
    <mergeCell ref="AZ7:BB7"/>
    <mergeCell ref="AZ8:AZ11"/>
    <mergeCell ref="BA8:BB8"/>
    <mergeCell ref="BA9:BA11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S9:AS11"/>
    <mergeCell ref="AT9:AT11"/>
    <mergeCell ref="AU9:AX9"/>
    <mergeCell ref="AP10:AP11"/>
    <mergeCell ref="AQ10:AR10"/>
    <mergeCell ref="AU10:AV10"/>
    <mergeCell ref="AW10:AX10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S8:T8"/>
    <mergeCell ref="AE7:AN7"/>
    <mergeCell ref="AE8:AH8"/>
    <mergeCell ref="AI8:AN8"/>
    <mergeCell ref="U8:X8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232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68</v>
      </c>
      <c r="L7" s="217" t="s">
        <v>26</v>
      </c>
      <c r="M7" s="217" t="s">
        <v>68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68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68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68</v>
      </c>
      <c r="R9" s="217"/>
      <c r="S9" s="217"/>
      <c r="T9" s="217" t="s">
        <v>26</v>
      </c>
      <c r="U9" s="217" t="s">
        <v>68</v>
      </c>
      <c r="V9" s="217" t="s">
        <v>26</v>
      </c>
      <c r="W9" s="217" t="s">
        <v>68</v>
      </c>
      <c r="X9" s="217"/>
      <c r="Y9" s="217"/>
      <c r="Z9" s="217" t="s">
        <v>26</v>
      </c>
      <c r="AA9" s="217" t="s">
        <v>215</v>
      </c>
      <c r="AB9" s="217" t="s">
        <v>28</v>
      </c>
      <c r="AC9" s="217"/>
      <c r="AD9" s="217"/>
      <c r="AE9" s="217"/>
      <c r="AF9" s="217" t="s">
        <v>26</v>
      </c>
      <c r="AG9" s="217" t="s">
        <v>68</v>
      </c>
      <c r="AH9" s="217"/>
      <c r="AI9" s="217"/>
      <c r="AJ9" s="217" t="s">
        <v>26</v>
      </c>
      <c r="AK9" s="217" t="s">
        <v>68</v>
      </c>
      <c r="AL9" s="217" t="s">
        <v>28</v>
      </c>
      <c r="AM9" s="217"/>
      <c r="AN9" s="217"/>
      <c r="AO9" s="217"/>
      <c r="AP9" s="217" t="s">
        <v>26</v>
      </c>
      <c r="AQ9" s="217" t="s">
        <v>68</v>
      </c>
      <c r="AR9" s="217"/>
      <c r="AS9" s="217"/>
      <c r="AT9" s="217" t="s">
        <v>26</v>
      </c>
      <c r="AU9" s="217" t="s">
        <v>68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68</v>
      </c>
      <c r="AD11" s="94" t="s">
        <v>26</v>
      </c>
      <c r="AE11" s="94" t="s">
        <v>68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68</v>
      </c>
      <c r="AN11" s="94" t="s">
        <v>26</v>
      </c>
      <c r="AO11" s="94" t="s">
        <v>68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68</v>
      </c>
      <c r="AX11" s="94" t="s">
        <v>26</v>
      </c>
      <c r="AY11" s="94" t="s">
        <v>68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217</v>
      </c>
      <c r="B15" s="36" t="s">
        <v>75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80</v>
      </c>
      <c r="B21" s="7" t="s">
        <v>120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82</v>
      </c>
      <c r="B24" s="7" t="s">
        <v>121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83</v>
      </c>
      <c r="B27" s="7" t="s">
        <v>123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80</v>
      </c>
      <c r="B36" s="7" t="s">
        <v>122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82</v>
      </c>
      <c r="B39" s="7" t="s">
        <v>123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218</v>
      </c>
      <c r="B42" s="36" t="s">
        <v>76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220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129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233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43</v>
      </c>
      <c r="L7" s="217" t="s">
        <v>26</v>
      </c>
      <c r="M7" s="217" t="s">
        <v>43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43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108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43</v>
      </c>
      <c r="R9" s="217"/>
      <c r="S9" s="217"/>
      <c r="T9" s="217" t="s">
        <v>26</v>
      </c>
      <c r="U9" s="217" t="s">
        <v>43</v>
      </c>
      <c r="V9" s="217" t="s">
        <v>26</v>
      </c>
      <c r="W9" s="217" t="s">
        <v>43</v>
      </c>
      <c r="X9" s="217"/>
      <c r="Y9" s="217"/>
      <c r="Z9" s="217" t="s">
        <v>26</v>
      </c>
      <c r="AA9" s="217" t="s">
        <v>43</v>
      </c>
      <c r="AB9" s="217" t="s">
        <v>28</v>
      </c>
      <c r="AC9" s="217"/>
      <c r="AD9" s="217"/>
      <c r="AE9" s="217"/>
      <c r="AF9" s="217" t="s">
        <v>26</v>
      </c>
      <c r="AG9" s="217" t="s">
        <v>43</v>
      </c>
      <c r="AH9" s="217"/>
      <c r="AI9" s="217"/>
      <c r="AJ9" s="217" t="s">
        <v>26</v>
      </c>
      <c r="AK9" s="217" t="s">
        <v>43</v>
      </c>
      <c r="AL9" s="217" t="s">
        <v>28</v>
      </c>
      <c r="AM9" s="217"/>
      <c r="AN9" s="217"/>
      <c r="AO9" s="217"/>
      <c r="AP9" s="217" t="s">
        <v>26</v>
      </c>
      <c r="AQ9" s="217" t="s">
        <v>43</v>
      </c>
      <c r="AR9" s="217"/>
      <c r="AS9" s="217"/>
      <c r="AT9" s="217" t="s">
        <v>26</v>
      </c>
      <c r="AU9" s="217" t="s">
        <v>43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43</v>
      </c>
      <c r="AD11" s="94" t="s">
        <v>26</v>
      </c>
      <c r="AE11" s="94" t="s">
        <v>43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43</v>
      </c>
      <c r="AN11" s="94" t="s">
        <v>26</v>
      </c>
      <c r="AO11" s="94" t="s">
        <v>43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43</v>
      </c>
      <c r="AX11" s="94" t="s">
        <v>26</v>
      </c>
      <c r="AY11" s="94" t="s">
        <v>43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131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181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215</v>
      </c>
      <c r="L7" s="217" t="s">
        <v>26</v>
      </c>
      <c r="M7" s="217" t="s">
        <v>68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68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68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68</v>
      </c>
      <c r="R9" s="217"/>
      <c r="S9" s="217"/>
      <c r="T9" s="217" t="s">
        <v>26</v>
      </c>
      <c r="U9" s="217" t="s">
        <v>68</v>
      </c>
      <c r="V9" s="217" t="s">
        <v>26</v>
      </c>
      <c r="W9" s="217" t="s">
        <v>68</v>
      </c>
      <c r="X9" s="217"/>
      <c r="Y9" s="217"/>
      <c r="Z9" s="217" t="s">
        <v>26</v>
      </c>
      <c r="AA9" s="217" t="s">
        <v>68</v>
      </c>
      <c r="AB9" s="217" t="s">
        <v>28</v>
      </c>
      <c r="AC9" s="217"/>
      <c r="AD9" s="217"/>
      <c r="AE9" s="217"/>
      <c r="AF9" s="217" t="s">
        <v>26</v>
      </c>
      <c r="AG9" s="217" t="s">
        <v>68</v>
      </c>
      <c r="AH9" s="217"/>
      <c r="AI9" s="217"/>
      <c r="AJ9" s="217" t="s">
        <v>26</v>
      </c>
      <c r="AK9" s="217" t="s">
        <v>68</v>
      </c>
      <c r="AL9" s="217" t="s">
        <v>28</v>
      </c>
      <c r="AM9" s="217"/>
      <c r="AN9" s="217"/>
      <c r="AO9" s="217"/>
      <c r="AP9" s="217" t="s">
        <v>26</v>
      </c>
      <c r="AQ9" s="217" t="s">
        <v>68</v>
      </c>
      <c r="AR9" s="217"/>
      <c r="AS9" s="217"/>
      <c r="AT9" s="217" t="s">
        <v>26</v>
      </c>
      <c r="AU9" s="217" t="s">
        <v>68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68</v>
      </c>
      <c r="AD11" s="99" t="s">
        <v>26</v>
      </c>
      <c r="AE11" s="94" t="s">
        <v>68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68</v>
      </c>
      <c r="AN11" s="94" t="s">
        <v>26</v>
      </c>
      <c r="AO11" s="94" t="s">
        <v>68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68</v>
      </c>
      <c r="AX11" s="94" t="s">
        <v>26</v>
      </c>
      <c r="AY11" s="94" t="s">
        <v>68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26" t="s">
        <v>133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</row>
    <row r="2" spans="1:95" s="38" customFormat="1" ht="24.95" customHeight="1">
      <c r="A2" s="223" t="s">
        <v>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</row>
    <row r="3" spans="1:95" ht="24.95" customHeight="1">
      <c r="A3" s="227" t="s">
        <v>198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</row>
    <row r="4" spans="1:95" ht="24.95" customHeight="1">
      <c r="A4" s="224" t="str">
        <f>'Bieu 01 TH'!A4:AN4</f>
        <v>(Biểu mẫu kèm theo Công văn số              /SKHĐT-TH ngày           tháng       năm 2019 của Sở Kế hoạch và Đầu tư)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</row>
    <row r="5" spans="1:95" s="39" customFormat="1" ht="24.95" customHeight="1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</row>
    <row r="6" spans="1:95" s="40" customFormat="1" ht="27" customHeight="1">
      <c r="A6" s="221" t="s">
        <v>134</v>
      </c>
      <c r="B6" s="221" t="s">
        <v>21</v>
      </c>
      <c r="C6" s="221" t="s">
        <v>22</v>
      </c>
      <c r="D6" s="221" t="s">
        <v>105</v>
      </c>
      <c r="E6" s="221" t="s">
        <v>106</v>
      </c>
      <c r="F6" s="221" t="s">
        <v>107</v>
      </c>
      <c r="G6" s="222" t="s">
        <v>185</v>
      </c>
      <c r="H6" s="222"/>
      <c r="I6" s="222"/>
      <c r="J6" s="222"/>
      <c r="K6" s="222"/>
      <c r="L6" s="221" t="s">
        <v>186</v>
      </c>
      <c r="M6" s="221"/>
      <c r="N6" s="221" t="s">
        <v>187</v>
      </c>
      <c r="O6" s="221"/>
      <c r="P6" s="221"/>
      <c r="Q6" s="221"/>
      <c r="R6" s="221"/>
      <c r="S6" s="221"/>
      <c r="T6" s="221"/>
      <c r="U6" s="221" t="s">
        <v>28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 t="s">
        <v>118</v>
      </c>
      <c r="CK6" s="221"/>
      <c r="CL6" s="221"/>
      <c r="CM6" s="221"/>
      <c r="CN6" s="221"/>
      <c r="CO6" s="221"/>
      <c r="CP6" s="221"/>
      <c r="CQ6" s="221"/>
    </row>
    <row r="7" spans="1:95" s="40" customFormat="1" ht="27" customHeight="1">
      <c r="A7" s="221"/>
      <c r="B7" s="221"/>
      <c r="C7" s="221"/>
      <c r="D7" s="221"/>
      <c r="E7" s="221"/>
      <c r="F7" s="221"/>
      <c r="G7" s="222" t="s">
        <v>24</v>
      </c>
      <c r="H7" s="222" t="s">
        <v>25</v>
      </c>
      <c r="I7" s="222"/>
      <c r="J7" s="222"/>
      <c r="K7" s="222"/>
      <c r="L7" s="221"/>
      <c r="M7" s="221"/>
      <c r="N7" s="222" t="s">
        <v>26</v>
      </c>
      <c r="O7" s="221" t="s">
        <v>28</v>
      </c>
      <c r="P7" s="221"/>
      <c r="Q7" s="221"/>
      <c r="R7" s="221"/>
      <c r="S7" s="221"/>
      <c r="T7" s="221"/>
      <c r="U7" s="221" t="s">
        <v>201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 t="s">
        <v>203</v>
      </c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 t="s">
        <v>204</v>
      </c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 t="s">
        <v>211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2" t="s">
        <v>26</v>
      </c>
      <c r="CK7" s="222" t="s">
        <v>5</v>
      </c>
      <c r="CL7" s="222"/>
      <c r="CM7" s="222"/>
      <c r="CN7" s="222"/>
      <c r="CO7" s="222"/>
      <c r="CP7" s="222"/>
      <c r="CQ7" s="221"/>
    </row>
    <row r="8" spans="1:95" s="40" customFormat="1" ht="27" customHeight="1">
      <c r="A8" s="221"/>
      <c r="B8" s="221"/>
      <c r="C8" s="221"/>
      <c r="D8" s="221"/>
      <c r="E8" s="221"/>
      <c r="F8" s="221"/>
      <c r="G8" s="222"/>
      <c r="H8" s="222" t="s">
        <v>26</v>
      </c>
      <c r="I8" s="222" t="s">
        <v>10</v>
      </c>
      <c r="J8" s="222"/>
      <c r="K8" s="222"/>
      <c r="L8" s="222" t="s">
        <v>26</v>
      </c>
      <c r="M8" s="222" t="s">
        <v>191</v>
      </c>
      <c r="N8" s="222"/>
      <c r="O8" s="222" t="s">
        <v>221</v>
      </c>
      <c r="P8" s="222"/>
      <c r="Q8" s="222"/>
      <c r="R8" s="222"/>
      <c r="S8" s="222"/>
      <c r="T8" s="222" t="s">
        <v>222</v>
      </c>
      <c r="U8" s="221" t="s">
        <v>223</v>
      </c>
      <c r="V8" s="221"/>
      <c r="W8" s="221"/>
      <c r="X8" s="221"/>
      <c r="Y8" s="221"/>
      <c r="Z8" s="221"/>
      <c r="AA8" s="221"/>
      <c r="AB8" s="221" t="s">
        <v>202</v>
      </c>
      <c r="AC8" s="221"/>
      <c r="AD8" s="221"/>
      <c r="AE8" s="221"/>
      <c r="AF8" s="221"/>
      <c r="AG8" s="221"/>
      <c r="AH8" s="221" t="s">
        <v>223</v>
      </c>
      <c r="AI8" s="221"/>
      <c r="AJ8" s="221"/>
      <c r="AK8" s="221"/>
      <c r="AL8" s="221"/>
      <c r="AM8" s="221"/>
      <c r="AN8" s="221"/>
      <c r="AO8" s="221" t="s">
        <v>207</v>
      </c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 t="s">
        <v>223</v>
      </c>
      <c r="BA8" s="221"/>
      <c r="BB8" s="221"/>
      <c r="BC8" s="221"/>
      <c r="BD8" s="221"/>
      <c r="BE8" s="221"/>
      <c r="BF8" s="221"/>
      <c r="BG8" s="221" t="s">
        <v>209</v>
      </c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 t="s">
        <v>223</v>
      </c>
      <c r="BS8" s="221"/>
      <c r="BT8" s="221"/>
      <c r="BU8" s="221"/>
      <c r="BV8" s="221"/>
      <c r="BW8" s="221"/>
      <c r="BX8" s="221"/>
      <c r="BY8" s="221" t="s">
        <v>212</v>
      </c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2"/>
      <c r="CK8" s="225" t="s">
        <v>229</v>
      </c>
      <c r="CL8" s="225"/>
      <c r="CM8" s="225"/>
      <c r="CN8" s="225"/>
      <c r="CO8" s="225"/>
      <c r="CP8" s="222" t="s">
        <v>225</v>
      </c>
      <c r="CQ8" s="221"/>
    </row>
    <row r="9" spans="1:95" s="40" customFormat="1" ht="27" customHeight="1">
      <c r="A9" s="221"/>
      <c r="B9" s="221"/>
      <c r="C9" s="221"/>
      <c r="D9" s="221"/>
      <c r="E9" s="221"/>
      <c r="F9" s="221"/>
      <c r="G9" s="222"/>
      <c r="H9" s="222"/>
      <c r="I9" s="222" t="s">
        <v>188</v>
      </c>
      <c r="J9" s="222" t="s">
        <v>189</v>
      </c>
      <c r="K9" s="222" t="s">
        <v>190</v>
      </c>
      <c r="L9" s="222"/>
      <c r="M9" s="222"/>
      <c r="N9" s="222"/>
      <c r="O9" s="225" t="s">
        <v>188</v>
      </c>
      <c r="P9" s="225"/>
      <c r="Q9" s="225"/>
      <c r="R9" s="222" t="s">
        <v>189</v>
      </c>
      <c r="S9" s="222" t="s">
        <v>190</v>
      </c>
      <c r="T9" s="222"/>
      <c r="U9" s="230" t="s">
        <v>26</v>
      </c>
      <c r="V9" s="233" t="s">
        <v>28</v>
      </c>
      <c r="W9" s="234"/>
      <c r="X9" s="234"/>
      <c r="Y9" s="234"/>
      <c r="Z9" s="234"/>
      <c r="AA9" s="235"/>
      <c r="AB9" s="230" t="s">
        <v>27</v>
      </c>
      <c r="AC9" s="233" t="s">
        <v>28</v>
      </c>
      <c r="AD9" s="234"/>
      <c r="AE9" s="234"/>
      <c r="AF9" s="234"/>
      <c r="AG9" s="235"/>
      <c r="AH9" s="222" t="s">
        <v>26</v>
      </c>
      <c r="AI9" s="221" t="s">
        <v>28</v>
      </c>
      <c r="AJ9" s="221"/>
      <c r="AK9" s="221"/>
      <c r="AL9" s="221"/>
      <c r="AM9" s="221"/>
      <c r="AN9" s="221"/>
      <c r="AO9" s="222" t="s">
        <v>226</v>
      </c>
      <c r="AP9" s="222"/>
      <c r="AQ9" s="222"/>
      <c r="AR9" s="222"/>
      <c r="AS9" s="222"/>
      <c r="AT9" s="222"/>
      <c r="AU9" s="221" t="s">
        <v>205</v>
      </c>
      <c r="AV9" s="221"/>
      <c r="AW9" s="221"/>
      <c r="AX9" s="221"/>
      <c r="AY9" s="221"/>
      <c r="AZ9" s="222" t="s">
        <v>26</v>
      </c>
      <c r="BA9" s="221" t="s">
        <v>28</v>
      </c>
      <c r="BB9" s="221"/>
      <c r="BC9" s="221"/>
      <c r="BD9" s="221"/>
      <c r="BE9" s="221"/>
      <c r="BF9" s="221"/>
      <c r="BG9" s="222" t="s">
        <v>227</v>
      </c>
      <c r="BH9" s="222"/>
      <c r="BI9" s="222"/>
      <c r="BJ9" s="222"/>
      <c r="BK9" s="222"/>
      <c r="BL9" s="222"/>
      <c r="BM9" s="221" t="s">
        <v>206</v>
      </c>
      <c r="BN9" s="221"/>
      <c r="BO9" s="221"/>
      <c r="BP9" s="221"/>
      <c r="BQ9" s="221"/>
      <c r="BR9" s="222" t="s">
        <v>26</v>
      </c>
      <c r="BS9" s="221" t="s">
        <v>28</v>
      </c>
      <c r="BT9" s="221"/>
      <c r="BU9" s="221"/>
      <c r="BV9" s="221"/>
      <c r="BW9" s="221"/>
      <c r="BX9" s="221"/>
      <c r="BY9" s="222" t="s">
        <v>228</v>
      </c>
      <c r="BZ9" s="222"/>
      <c r="CA9" s="222"/>
      <c r="CB9" s="222"/>
      <c r="CC9" s="222"/>
      <c r="CD9" s="222"/>
      <c r="CE9" s="221" t="s">
        <v>214</v>
      </c>
      <c r="CF9" s="221"/>
      <c r="CG9" s="221"/>
      <c r="CH9" s="221"/>
      <c r="CI9" s="221"/>
      <c r="CJ9" s="222"/>
      <c r="CK9" s="225" t="s">
        <v>188</v>
      </c>
      <c r="CL9" s="225"/>
      <c r="CM9" s="225"/>
      <c r="CN9" s="222" t="s">
        <v>189</v>
      </c>
      <c r="CO9" s="222" t="s">
        <v>190</v>
      </c>
      <c r="CP9" s="222"/>
      <c r="CQ9" s="221"/>
    </row>
    <row r="10" spans="1:95" s="40" customFormat="1" ht="33.75" customHeight="1">
      <c r="A10" s="221"/>
      <c r="B10" s="221"/>
      <c r="C10" s="221"/>
      <c r="D10" s="221"/>
      <c r="E10" s="221"/>
      <c r="F10" s="221"/>
      <c r="G10" s="222"/>
      <c r="H10" s="222"/>
      <c r="I10" s="222"/>
      <c r="J10" s="222"/>
      <c r="K10" s="222"/>
      <c r="L10" s="222"/>
      <c r="M10" s="222"/>
      <c r="N10" s="222"/>
      <c r="O10" s="222" t="s">
        <v>27</v>
      </c>
      <c r="P10" s="229" t="s">
        <v>230</v>
      </c>
      <c r="Q10" s="225" t="s">
        <v>44</v>
      </c>
      <c r="R10" s="222"/>
      <c r="S10" s="222"/>
      <c r="T10" s="222"/>
      <c r="U10" s="231"/>
      <c r="V10" s="222" t="s">
        <v>221</v>
      </c>
      <c r="W10" s="222"/>
      <c r="X10" s="222"/>
      <c r="Y10" s="222"/>
      <c r="Z10" s="222"/>
      <c r="AA10" s="222" t="s">
        <v>222</v>
      </c>
      <c r="AB10" s="231"/>
      <c r="AC10" s="222" t="s">
        <v>221</v>
      </c>
      <c r="AD10" s="222"/>
      <c r="AE10" s="222"/>
      <c r="AF10" s="222"/>
      <c r="AG10" s="222" t="s">
        <v>225</v>
      </c>
      <c r="AH10" s="222"/>
      <c r="AI10" s="222" t="s">
        <v>221</v>
      </c>
      <c r="AJ10" s="222"/>
      <c r="AK10" s="222"/>
      <c r="AL10" s="222"/>
      <c r="AM10" s="222"/>
      <c r="AN10" s="222" t="s">
        <v>222</v>
      </c>
      <c r="AO10" s="222" t="s">
        <v>27</v>
      </c>
      <c r="AP10" s="222" t="s">
        <v>221</v>
      </c>
      <c r="AQ10" s="222"/>
      <c r="AR10" s="222"/>
      <c r="AS10" s="222"/>
      <c r="AT10" s="222" t="s">
        <v>225</v>
      </c>
      <c r="AU10" s="222" t="s">
        <v>27</v>
      </c>
      <c r="AV10" s="222" t="s">
        <v>221</v>
      </c>
      <c r="AW10" s="222"/>
      <c r="AX10" s="222"/>
      <c r="AY10" s="222"/>
      <c r="AZ10" s="222"/>
      <c r="BA10" s="222" t="s">
        <v>221</v>
      </c>
      <c r="BB10" s="222"/>
      <c r="BC10" s="222"/>
      <c r="BD10" s="222"/>
      <c r="BE10" s="222"/>
      <c r="BF10" s="222" t="s">
        <v>222</v>
      </c>
      <c r="BG10" s="222" t="s">
        <v>27</v>
      </c>
      <c r="BH10" s="222" t="s">
        <v>221</v>
      </c>
      <c r="BI10" s="222"/>
      <c r="BJ10" s="222"/>
      <c r="BK10" s="222"/>
      <c r="BL10" s="222" t="s">
        <v>225</v>
      </c>
      <c r="BM10" s="222" t="s">
        <v>27</v>
      </c>
      <c r="BN10" s="222" t="s">
        <v>221</v>
      </c>
      <c r="BO10" s="222"/>
      <c r="BP10" s="222"/>
      <c r="BQ10" s="222"/>
      <c r="BR10" s="222"/>
      <c r="BS10" s="222" t="s">
        <v>221</v>
      </c>
      <c r="BT10" s="222"/>
      <c r="BU10" s="222"/>
      <c r="BV10" s="222"/>
      <c r="BW10" s="222"/>
      <c r="BX10" s="222" t="s">
        <v>222</v>
      </c>
      <c r="BY10" s="222" t="s">
        <v>27</v>
      </c>
      <c r="BZ10" s="222" t="s">
        <v>221</v>
      </c>
      <c r="CA10" s="222"/>
      <c r="CB10" s="222"/>
      <c r="CC10" s="222"/>
      <c r="CD10" s="222" t="s">
        <v>225</v>
      </c>
      <c r="CE10" s="222" t="s">
        <v>27</v>
      </c>
      <c r="CF10" s="222" t="s">
        <v>221</v>
      </c>
      <c r="CG10" s="222"/>
      <c r="CH10" s="222"/>
      <c r="CI10" s="222"/>
      <c r="CJ10" s="222"/>
      <c r="CK10" s="222" t="s">
        <v>27</v>
      </c>
      <c r="CL10" s="229" t="s">
        <v>230</v>
      </c>
      <c r="CM10" s="225" t="s">
        <v>44</v>
      </c>
      <c r="CN10" s="222"/>
      <c r="CO10" s="222"/>
      <c r="CP10" s="222"/>
      <c r="CQ10" s="221"/>
    </row>
    <row r="11" spans="1:95" s="40" customFormat="1" ht="33.75" customHeight="1">
      <c r="A11" s="221"/>
      <c r="B11" s="221"/>
      <c r="C11" s="221"/>
      <c r="D11" s="221"/>
      <c r="E11" s="221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9"/>
      <c r="Q11" s="225"/>
      <c r="R11" s="222"/>
      <c r="S11" s="222"/>
      <c r="T11" s="222"/>
      <c r="U11" s="231"/>
      <c r="V11" s="225" t="s">
        <v>188</v>
      </c>
      <c r="W11" s="225"/>
      <c r="X11" s="225"/>
      <c r="Y11" s="222" t="s">
        <v>189</v>
      </c>
      <c r="Z11" s="222" t="s">
        <v>190</v>
      </c>
      <c r="AA11" s="222"/>
      <c r="AB11" s="231"/>
      <c r="AC11" s="222" t="s">
        <v>27</v>
      </c>
      <c r="AD11" s="222" t="s">
        <v>28</v>
      </c>
      <c r="AE11" s="222"/>
      <c r="AF11" s="222"/>
      <c r="AG11" s="222"/>
      <c r="AH11" s="222"/>
      <c r="AI11" s="225" t="s">
        <v>188</v>
      </c>
      <c r="AJ11" s="225"/>
      <c r="AK11" s="225"/>
      <c r="AL11" s="222" t="s">
        <v>189</v>
      </c>
      <c r="AM11" s="222" t="s">
        <v>190</v>
      </c>
      <c r="AN11" s="222"/>
      <c r="AO11" s="222"/>
      <c r="AP11" s="222" t="s">
        <v>27</v>
      </c>
      <c r="AQ11" s="222" t="s">
        <v>28</v>
      </c>
      <c r="AR11" s="222"/>
      <c r="AS11" s="222"/>
      <c r="AT11" s="222"/>
      <c r="AU11" s="222"/>
      <c r="AV11" s="222" t="s">
        <v>27</v>
      </c>
      <c r="AW11" s="222" t="s">
        <v>28</v>
      </c>
      <c r="AX11" s="222"/>
      <c r="AY11" s="222"/>
      <c r="AZ11" s="222"/>
      <c r="BA11" s="225" t="s">
        <v>188</v>
      </c>
      <c r="BB11" s="225"/>
      <c r="BC11" s="225"/>
      <c r="BD11" s="222" t="s">
        <v>189</v>
      </c>
      <c r="BE11" s="222" t="s">
        <v>190</v>
      </c>
      <c r="BF11" s="222"/>
      <c r="BG11" s="222"/>
      <c r="BH11" s="222" t="s">
        <v>27</v>
      </c>
      <c r="BI11" s="222" t="s">
        <v>28</v>
      </c>
      <c r="BJ11" s="222"/>
      <c r="BK11" s="222"/>
      <c r="BL11" s="222"/>
      <c r="BM11" s="222"/>
      <c r="BN11" s="222" t="s">
        <v>27</v>
      </c>
      <c r="BO11" s="222" t="s">
        <v>28</v>
      </c>
      <c r="BP11" s="222"/>
      <c r="BQ11" s="222"/>
      <c r="BR11" s="222"/>
      <c r="BS11" s="225" t="s">
        <v>188</v>
      </c>
      <c r="BT11" s="225"/>
      <c r="BU11" s="225"/>
      <c r="BV11" s="222" t="s">
        <v>189</v>
      </c>
      <c r="BW11" s="222" t="s">
        <v>190</v>
      </c>
      <c r="BX11" s="222"/>
      <c r="BY11" s="222"/>
      <c r="BZ11" s="222" t="s">
        <v>27</v>
      </c>
      <c r="CA11" s="222" t="s">
        <v>28</v>
      </c>
      <c r="CB11" s="222"/>
      <c r="CC11" s="222"/>
      <c r="CD11" s="222"/>
      <c r="CE11" s="222"/>
      <c r="CF11" s="222" t="s">
        <v>27</v>
      </c>
      <c r="CG11" s="222" t="s">
        <v>28</v>
      </c>
      <c r="CH11" s="222"/>
      <c r="CI11" s="222"/>
      <c r="CJ11" s="222"/>
      <c r="CK11" s="222"/>
      <c r="CL11" s="229"/>
      <c r="CM11" s="225"/>
      <c r="CN11" s="222"/>
      <c r="CO11" s="222"/>
      <c r="CP11" s="222"/>
      <c r="CQ11" s="221"/>
    </row>
    <row r="12" spans="1:95" s="40" customFormat="1" ht="78" customHeight="1">
      <c r="A12" s="221"/>
      <c r="B12" s="221"/>
      <c r="C12" s="221"/>
      <c r="D12" s="221"/>
      <c r="E12" s="221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9"/>
      <c r="Q12" s="225"/>
      <c r="R12" s="222"/>
      <c r="S12" s="222"/>
      <c r="T12" s="222"/>
      <c r="U12" s="232"/>
      <c r="V12" s="102" t="s">
        <v>27</v>
      </c>
      <c r="W12" s="106" t="s">
        <v>230</v>
      </c>
      <c r="X12" s="107" t="s">
        <v>44</v>
      </c>
      <c r="Y12" s="222"/>
      <c r="Z12" s="222"/>
      <c r="AA12" s="222"/>
      <c r="AB12" s="232"/>
      <c r="AC12" s="222"/>
      <c r="AD12" s="102" t="s">
        <v>160</v>
      </c>
      <c r="AE12" s="102" t="s">
        <v>224</v>
      </c>
      <c r="AF12" s="102" t="s">
        <v>190</v>
      </c>
      <c r="AG12" s="222"/>
      <c r="AH12" s="222"/>
      <c r="AI12" s="102" t="s">
        <v>27</v>
      </c>
      <c r="AJ12" s="106" t="s">
        <v>230</v>
      </c>
      <c r="AK12" s="107" t="s">
        <v>44</v>
      </c>
      <c r="AL12" s="222"/>
      <c r="AM12" s="222"/>
      <c r="AN12" s="222"/>
      <c r="AO12" s="222"/>
      <c r="AP12" s="222"/>
      <c r="AQ12" s="102" t="s">
        <v>160</v>
      </c>
      <c r="AR12" s="102" t="s">
        <v>224</v>
      </c>
      <c r="AS12" s="102" t="s">
        <v>190</v>
      </c>
      <c r="AT12" s="222"/>
      <c r="AU12" s="222"/>
      <c r="AV12" s="222"/>
      <c r="AW12" s="102" t="s">
        <v>160</v>
      </c>
      <c r="AX12" s="102" t="s">
        <v>224</v>
      </c>
      <c r="AY12" s="102" t="s">
        <v>190</v>
      </c>
      <c r="AZ12" s="222"/>
      <c r="BA12" s="102" t="s">
        <v>27</v>
      </c>
      <c r="BB12" s="106" t="s">
        <v>230</v>
      </c>
      <c r="BC12" s="107" t="s">
        <v>44</v>
      </c>
      <c r="BD12" s="222"/>
      <c r="BE12" s="222"/>
      <c r="BF12" s="222"/>
      <c r="BG12" s="222"/>
      <c r="BH12" s="222"/>
      <c r="BI12" s="102" t="s">
        <v>160</v>
      </c>
      <c r="BJ12" s="102" t="s">
        <v>224</v>
      </c>
      <c r="BK12" s="102" t="s">
        <v>190</v>
      </c>
      <c r="BL12" s="222"/>
      <c r="BM12" s="222"/>
      <c r="BN12" s="222"/>
      <c r="BO12" s="102" t="s">
        <v>160</v>
      </c>
      <c r="BP12" s="102" t="s">
        <v>224</v>
      </c>
      <c r="BQ12" s="102" t="s">
        <v>190</v>
      </c>
      <c r="BR12" s="222"/>
      <c r="BS12" s="102" t="s">
        <v>27</v>
      </c>
      <c r="BT12" s="106" t="s">
        <v>230</v>
      </c>
      <c r="BU12" s="107" t="s">
        <v>44</v>
      </c>
      <c r="BV12" s="222"/>
      <c r="BW12" s="222"/>
      <c r="BX12" s="222"/>
      <c r="BY12" s="222"/>
      <c r="BZ12" s="222"/>
      <c r="CA12" s="102" t="s">
        <v>160</v>
      </c>
      <c r="CB12" s="102" t="s">
        <v>224</v>
      </c>
      <c r="CC12" s="102" t="s">
        <v>190</v>
      </c>
      <c r="CD12" s="222"/>
      <c r="CE12" s="222"/>
      <c r="CF12" s="222"/>
      <c r="CG12" s="102" t="s">
        <v>160</v>
      </c>
      <c r="CH12" s="102" t="s">
        <v>224</v>
      </c>
      <c r="CI12" s="102" t="s">
        <v>190</v>
      </c>
      <c r="CJ12" s="222"/>
      <c r="CK12" s="222"/>
      <c r="CL12" s="229"/>
      <c r="CM12" s="225"/>
      <c r="CN12" s="222"/>
      <c r="CO12" s="222"/>
      <c r="CP12" s="222"/>
      <c r="CQ12" s="221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192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169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80</v>
      </c>
      <c r="B17" s="81" t="s">
        <v>170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82</v>
      </c>
      <c r="B21" s="81" t="s">
        <v>171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83</v>
      </c>
      <c r="B24" s="81" t="s">
        <v>172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173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80</v>
      </c>
      <c r="B28" s="81" t="s">
        <v>170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82</v>
      </c>
      <c r="B31" s="81" t="s">
        <v>171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83</v>
      </c>
      <c r="B34" s="81" t="s">
        <v>172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193</v>
      </c>
      <c r="B37" s="79" t="s">
        <v>194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80</v>
      </c>
      <c r="B38" s="81" t="s">
        <v>170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82</v>
      </c>
      <c r="B41" s="81" t="s">
        <v>171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83</v>
      </c>
      <c r="B44" s="81" t="s">
        <v>172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195</v>
      </c>
      <c r="B47" s="79" t="s">
        <v>196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80</v>
      </c>
      <c r="B48" s="81" t="s">
        <v>170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82</v>
      </c>
      <c r="B51" s="81" t="s">
        <v>171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83</v>
      </c>
      <c r="B54" s="81" t="s">
        <v>172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192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197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50" t="s">
        <v>199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4" s="38" customFormat="1" ht="34.5" customHeight="1">
      <c r="A2" s="236" t="s">
        <v>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</row>
    <row r="3" spans="1:94" ht="33.75" customHeight="1">
      <c r="A3" s="251" t="s">
        <v>180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</row>
    <row r="4" spans="1:94" ht="33.75" customHeight="1">
      <c r="A4" s="237" t="str">
        <f>'Bieu 01 TH'!A4:AN4</f>
        <v>(Biểu mẫu kèm theo Công văn số              /SKHĐT-TH ngày           tháng       năm 2019 của Sở Kế hoạch và Đầu tư)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</row>
    <row r="5" spans="1:94" s="39" customFormat="1" ht="30" customHeight="1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</row>
    <row r="6" spans="1:94" s="40" customFormat="1" ht="24.95" customHeight="1">
      <c r="A6" s="242" t="s">
        <v>134</v>
      </c>
      <c r="B6" s="242" t="s">
        <v>21</v>
      </c>
      <c r="C6" s="242" t="s">
        <v>22</v>
      </c>
      <c r="D6" s="242" t="s">
        <v>105</v>
      </c>
      <c r="E6" s="242" t="s">
        <v>106</v>
      </c>
      <c r="F6" s="242" t="s">
        <v>107</v>
      </c>
      <c r="G6" s="242" t="s">
        <v>135</v>
      </c>
      <c r="H6" s="242" t="s">
        <v>136</v>
      </c>
      <c r="I6" s="242" t="s">
        <v>137</v>
      </c>
      <c r="J6" s="238" t="s">
        <v>138</v>
      </c>
      <c r="K6" s="238"/>
      <c r="L6" s="238"/>
      <c r="M6" s="238"/>
      <c r="N6" s="238"/>
      <c r="O6" s="238"/>
      <c r="P6" s="238"/>
      <c r="Q6" s="238"/>
      <c r="R6" s="238"/>
      <c r="S6" s="241" t="s">
        <v>139</v>
      </c>
      <c r="T6" s="241"/>
      <c r="U6" s="241"/>
      <c r="V6" s="241"/>
      <c r="W6" s="241"/>
      <c r="X6" s="241" t="s">
        <v>140</v>
      </c>
      <c r="Y6" s="249"/>
      <c r="Z6" s="249"/>
      <c r="AA6" s="249"/>
      <c r="AB6" s="249"/>
      <c r="AC6" s="241" t="s">
        <v>141</v>
      </c>
      <c r="AD6" s="249"/>
      <c r="AE6" s="249"/>
      <c r="AF6" s="249"/>
      <c r="AG6" s="249"/>
      <c r="AH6" s="249"/>
      <c r="AI6" s="249"/>
      <c r="AJ6" s="241" t="s">
        <v>142</v>
      </c>
      <c r="AK6" s="241"/>
      <c r="AL6" s="241"/>
      <c r="AM6" s="241"/>
      <c r="AN6" s="241"/>
      <c r="AO6" s="241" t="s">
        <v>143</v>
      </c>
      <c r="AP6" s="241"/>
      <c r="AQ6" s="241"/>
      <c r="AR6" s="241"/>
      <c r="AS6" s="241"/>
      <c r="AT6" s="241"/>
      <c r="AU6" s="241"/>
      <c r="AV6" s="241" t="s">
        <v>144</v>
      </c>
      <c r="AW6" s="249"/>
      <c r="AX6" s="249"/>
      <c r="AY6" s="249"/>
      <c r="AZ6" s="249"/>
      <c r="BA6" s="238" t="s">
        <v>145</v>
      </c>
      <c r="BB6" s="238"/>
      <c r="BC6" s="238"/>
      <c r="BD6" s="238"/>
      <c r="BE6" s="238"/>
      <c r="BF6" s="238"/>
      <c r="BG6" s="238"/>
      <c r="BH6" s="238"/>
      <c r="BI6" s="238"/>
      <c r="BJ6" s="241" t="s">
        <v>146</v>
      </c>
      <c r="BK6" s="241"/>
      <c r="BL6" s="241"/>
      <c r="BM6" s="241"/>
      <c r="BN6" s="241"/>
      <c r="BO6" s="241"/>
      <c r="BP6" s="241"/>
      <c r="BQ6" s="252" t="s">
        <v>147</v>
      </c>
      <c r="BR6" s="253"/>
      <c r="BS6" s="253"/>
      <c r="BT6" s="253"/>
      <c r="BU6" s="253"/>
      <c r="BV6" s="253"/>
      <c r="BW6" s="253"/>
      <c r="BX6" s="253"/>
      <c r="BY6" s="254"/>
      <c r="BZ6" s="252" t="s">
        <v>148</v>
      </c>
      <c r="CA6" s="253"/>
      <c r="CB6" s="253"/>
      <c r="CC6" s="253"/>
      <c r="CD6" s="253"/>
      <c r="CE6" s="253"/>
      <c r="CF6" s="253"/>
      <c r="CG6" s="253"/>
      <c r="CH6" s="254"/>
      <c r="CI6" s="252" t="s">
        <v>118</v>
      </c>
      <c r="CJ6" s="253"/>
      <c r="CK6" s="253"/>
      <c r="CL6" s="253"/>
      <c r="CM6" s="253"/>
      <c r="CN6" s="253"/>
      <c r="CO6" s="254"/>
      <c r="CP6" s="242" t="s">
        <v>3</v>
      </c>
    </row>
    <row r="7" spans="1:94" s="40" customFormat="1" ht="24.95" customHeight="1">
      <c r="A7" s="243"/>
      <c r="B7" s="243"/>
      <c r="C7" s="243"/>
      <c r="D7" s="243"/>
      <c r="E7" s="243"/>
      <c r="F7" s="243"/>
      <c r="G7" s="243"/>
      <c r="H7" s="243"/>
      <c r="I7" s="243"/>
      <c r="J7" s="238" t="s">
        <v>149</v>
      </c>
      <c r="K7" s="238" t="s">
        <v>25</v>
      </c>
      <c r="L7" s="238"/>
      <c r="M7" s="238"/>
      <c r="N7" s="238"/>
      <c r="O7" s="238"/>
      <c r="P7" s="238"/>
      <c r="Q7" s="238"/>
      <c r="R7" s="238"/>
      <c r="S7" s="241"/>
      <c r="T7" s="241"/>
      <c r="U7" s="241"/>
      <c r="V7" s="241"/>
      <c r="W7" s="241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9"/>
      <c r="AW7" s="249"/>
      <c r="AX7" s="249"/>
      <c r="AY7" s="249"/>
      <c r="AZ7" s="249"/>
      <c r="BA7" s="238" t="s">
        <v>149</v>
      </c>
      <c r="BB7" s="238" t="s">
        <v>25</v>
      </c>
      <c r="BC7" s="238"/>
      <c r="BD7" s="238"/>
      <c r="BE7" s="238"/>
      <c r="BF7" s="238"/>
      <c r="BG7" s="238"/>
      <c r="BH7" s="238"/>
      <c r="BI7" s="238"/>
      <c r="BJ7" s="241"/>
      <c r="BK7" s="241"/>
      <c r="BL7" s="241"/>
      <c r="BM7" s="241"/>
      <c r="BN7" s="241"/>
      <c r="BO7" s="241"/>
      <c r="BP7" s="241"/>
      <c r="BQ7" s="255"/>
      <c r="BR7" s="256"/>
      <c r="BS7" s="256"/>
      <c r="BT7" s="256"/>
      <c r="BU7" s="256"/>
      <c r="BV7" s="256"/>
      <c r="BW7" s="256"/>
      <c r="BX7" s="256"/>
      <c r="BY7" s="257"/>
      <c r="BZ7" s="255"/>
      <c r="CA7" s="256"/>
      <c r="CB7" s="256"/>
      <c r="CC7" s="256"/>
      <c r="CD7" s="256"/>
      <c r="CE7" s="256"/>
      <c r="CF7" s="256"/>
      <c r="CG7" s="256"/>
      <c r="CH7" s="257"/>
      <c r="CI7" s="255"/>
      <c r="CJ7" s="256"/>
      <c r="CK7" s="256"/>
      <c r="CL7" s="256"/>
      <c r="CM7" s="256"/>
      <c r="CN7" s="256"/>
      <c r="CO7" s="257"/>
      <c r="CP7" s="243"/>
    </row>
    <row r="8" spans="1:94" s="40" customFormat="1" ht="24.95" customHeight="1">
      <c r="A8" s="243"/>
      <c r="B8" s="243"/>
      <c r="C8" s="243"/>
      <c r="D8" s="243"/>
      <c r="E8" s="243"/>
      <c r="F8" s="243"/>
      <c r="G8" s="243"/>
      <c r="H8" s="243"/>
      <c r="I8" s="243"/>
      <c r="J8" s="238"/>
      <c r="K8" s="238" t="s">
        <v>26</v>
      </c>
      <c r="L8" s="239" t="s">
        <v>10</v>
      </c>
      <c r="M8" s="239"/>
      <c r="N8" s="239"/>
      <c r="O8" s="239"/>
      <c r="P8" s="239"/>
      <c r="Q8" s="239"/>
      <c r="R8" s="239"/>
      <c r="S8" s="238" t="s">
        <v>26</v>
      </c>
      <c r="T8" s="239" t="s">
        <v>10</v>
      </c>
      <c r="U8" s="239"/>
      <c r="V8" s="239"/>
      <c r="W8" s="239"/>
      <c r="X8" s="238" t="s">
        <v>26</v>
      </c>
      <c r="Y8" s="248" t="s">
        <v>10</v>
      </c>
      <c r="Z8" s="248"/>
      <c r="AA8" s="248"/>
      <c r="AB8" s="248"/>
      <c r="AC8" s="238" t="s">
        <v>26</v>
      </c>
      <c r="AD8" s="248" t="s">
        <v>10</v>
      </c>
      <c r="AE8" s="248"/>
      <c r="AF8" s="248"/>
      <c r="AG8" s="248"/>
      <c r="AH8" s="248"/>
      <c r="AI8" s="248"/>
      <c r="AJ8" s="238" t="s">
        <v>26</v>
      </c>
      <c r="AK8" s="248" t="s">
        <v>10</v>
      </c>
      <c r="AL8" s="248"/>
      <c r="AM8" s="248"/>
      <c r="AN8" s="248"/>
      <c r="AO8" s="238" t="s">
        <v>26</v>
      </c>
      <c r="AP8" s="248" t="s">
        <v>10</v>
      </c>
      <c r="AQ8" s="248"/>
      <c r="AR8" s="248"/>
      <c r="AS8" s="248"/>
      <c r="AT8" s="248"/>
      <c r="AU8" s="248"/>
      <c r="AV8" s="238" t="s">
        <v>26</v>
      </c>
      <c r="AW8" s="248" t="s">
        <v>10</v>
      </c>
      <c r="AX8" s="248"/>
      <c r="AY8" s="248"/>
      <c r="AZ8" s="248"/>
      <c r="BA8" s="238"/>
      <c r="BB8" s="238" t="s">
        <v>26</v>
      </c>
      <c r="BC8" s="248" t="s">
        <v>10</v>
      </c>
      <c r="BD8" s="248"/>
      <c r="BE8" s="248"/>
      <c r="BF8" s="248"/>
      <c r="BG8" s="248"/>
      <c r="BH8" s="248"/>
      <c r="BI8" s="248"/>
      <c r="BJ8" s="238" t="s">
        <v>26</v>
      </c>
      <c r="BK8" s="239" t="s">
        <v>10</v>
      </c>
      <c r="BL8" s="239"/>
      <c r="BM8" s="239"/>
      <c r="BN8" s="239"/>
      <c r="BO8" s="239"/>
      <c r="BP8" s="239"/>
      <c r="BQ8" s="238" t="s">
        <v>26</v>
      </c>
      <c r="BR8" s="245" t="s">
        <v>10</v>
      </c>
      <c r="BS8" s="246"/>
      <c r="BT8" s="246"/>
      <c r="BU8" s="246"/>
      <c r="BV8" s="246"/>
      <c r="BW8" s="246"/>
      <c r="BX8" s="246"/>
      <c r="BY8" s="247"/>
      <c r="BZ8" s="238" t="s">
        <v>26</v>
      </c>
      <c r="CA8" s="245" t="s">
        <v>10</v>
      </c>
      <c r="CB8" s="246"/>
      <c r="CC8" s="246"/>
      <c r="CD8" s="246"/>
      <c r="CE8" s="246"/>
      <c r="CF8" s="246"/>
      <c r="CG8" s="246"/>
      <c r="CH8" s="247"/>
      <c r="CI8" s="238" t="s">
        <v>26</v>
      </c>
      <c r="CJ8" s="245" t="s">
        <v>10</v>
      </c>
      <c r="CK8" s="246"/>
      <c r="CL8" s="246"/>
      <c r="CM8" s="246"/>
      <c r="CN8" s="246"/>
      <c r="CO8" s="247"/>
      <c r="CP8" s="243"/>
    </row>
    <row r="9" spans="1:94" s="40" customFormat="1" ht="24.95" customHeight="1">
      <c r="A9" s="243"/>
      <c r="B9" s="243"/>
      <c r="C9" s="243"/>
      <c r="D9" s="243"/>
      <c r="E9" s="243"/>
      <c r="F9" s="243"/>
      <c r="G9" s="243"/>
      <c r="H9" s="243"/>
      <c r="I9" s="243"/>
      <c r="J9" s="238"/>
      <c r="K9" s="238"/>
      <c r="L9" s="241" t="s">
        <v>150</v>
      </c>
      <c r="M9" s="241"/>
      <c r="N9" s="41"/>
      <c r="O9" s="238" t="s">
        <v>151</v>
      </c>
      <c r="P9" s="238"/>
      <c r="Q9" s="238"/>
      <c r="R9" s="238"/>
      <c r="S9" s="238"/>
      <c r="T9" s="241" t="s">
        <v>152</v>
      </c>
      <c r="U9" s="241"/>
      <c r="V9" s="241"/>
      <c r="W9" s="238" t="s">
        <v>153</v>
      </c>
      <c r="X9" s="238"/>
      <c r="Y9" s="241" t="s">
        <v>152</v>
      </c>
      <c r="Z9" s="241"/>
      <c r="AA9" s="241"/>
      <c r="AB9" s="238" t="s">
        <v>153</v>
      </c>
      <c r="AC9" s="238"/>
      <c r="AD9" s="241" t="s">
        <v>152</v>
      </c>
      <c r="AE9" s="241"/>
      <c r="AF9" s="241"/>
      <c r="AG9" s="238" t="s">
        <v>154</v>
      </c>
      <c r="AH9" s="238"/>
      <c r="AI9" s="238"/>
      <c r="AJ9" s="238"/>
      <c r="AK9" s="241" t="s">
        <v>152</v>
      </c>
      <c r="AL9" s="241"/>
      <c r="AM9" s="241"/>
      <c r="AN9" s="238" t="s">
        <v>153</v>
      </c>
      <c r="AO9" s="238"/>
      <c r="AP9" s="241" t="s">
        <v>152</v>
      </c>
      <c r="AQ9" s="241"/>
      <c r="AR9" s="241"/>
      <c r="AS9" s="238" t="s">
        <v>154</v>
      </c>
      <c r="AT9" s="238"/>
      <c r="AU9" s="238"/>
      <c r="AV9" s="238"/>
      <c r="AW9" s="241" t="s">
        <v>152</v>
      </c>
      <c r="AX9" s="241"/>
      <c r="AY9" s="241"/>
      <c r="AZ9" s="238" t="s">
        <v>153</v>
      </c>
      <c r="BA9" s="238"/>
      <c r="BB9" s="238"/>
      <c r="BC9" s="241" t="s">
        <v>155</v>
      </c>
      <c r="BD9" s="241"/>
      <c r="BE9" s="241"/>
      <c r="BF9" s="238" t="s">
        <v>156</v>
      </c>
      <c r="BG9" s="238"/>
      <c r="BH9" s="238"/>
      <c r="BI9" s="238"/>
      <c r="BJ9" s="238"/>
      <c r="BK9" s="241" t="s">
        <v>152</v>
      </c>
      <c r="BL9" s="241"/>
      <c r="BM9" s="241"/>
      <c r="BN9" s="238" t="s">
        <v>153</v>
      </c>
      <c r="BO9" s="238"/>
      <c r="BP9" s="238"/>
      <c r="BQ9" s="238"/>
      <c r="BR9" s="241" t="s">
        <v>152</v>
      </c>
      <c r="BS9" s="241"/>
      <c r="BT9" s="241"/>
      <c r="BU9" s="241"/>
      <c r="BV9" s="241"/>
      <c r="BW9" s="238" t="s">
        <v>153</v>
      </c>
      <c r="BX9" s="238"/>
      <c r="BY9" s="238"/>
      <c r="BZ9" s="238"/>
      <c r="CA9" s="241" t="s">
        <v>152</v>
      </c>
      <c r="CB9" s="241"/>
      <c r="CC9" s="241"/>
      <c r="CD9" s="241"/>
      <c r="CE9" s="241"/>
      <c r="CF9" s="238" t="s">
        <v>153</v>
      </c>
      <c r="CG9" s="238"/>
      <c r="CH9" s="238"/>
      <c r="CI9" s="238"/>
      <c r="CJ9" s="241" t="s">
        <v>152</v>
      </c>
      <c r="CK9" s="241"/>
      <c r="CL9" s="241"/>
      <c r="CM9" s="238" t="s">
        <v>153</v>
      </c>
      <c r="CN9" s="238"/>
      <c r="CO9" s="238"/>
      <c r="CP9" s="243"/>
    </row>
    <row r="10" spans="1:94" s="40" customFormat="1" ht="24.9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38"/>
      <c r="K10" s="238"/>
      <c r="L10" s="238" t="s">
        <v>27</v>
      </c>
      <c r="M10" s="238" t="s">
        <v>157</v>
      </c>
      <c r="N10" s="41"/>
      <c r="O10" s="238" t="s">
        <v>158</v>
      </c>
      <c r="P10" s="238" t="s">
        <v>159</v>
      </c>
      <c r="Q10" s="238"/>
      <c r="R10" s="238"/>
      <c r="S10" s="238"/>
      <c r="T10" s="241"/>
      <c r="U10" s="241"/>
      <c r="V10" s="241"/>
      <c r="W10" s="238"/>
      <c r="X10" s="238"/>
      <c r="Y10" s="238" t="s">
        <v>27</v>
      </c>
      <c r="Z10" s="238" t="s">
        <v>28</v>
      </c>
      <c r="AA10" s="238"/>
      <c r="AB10" s="238"/>
      <c r="AC10" s="238"/>
      <c r="AD10" s="238" t="s">
        <v>27</v>
      </c>
      <c r="AE10" s="238" t="s">
        <v>157</v>
      </c>
      <c r="AF10" s="42"/>
      <c r="AG10" s="241" t="s">
        <v>27</v>
      </c>
      <c r="AH10" s="241" t="s">
        <v>28</v>
      </c>
      <c r="AI10" s="241"/>
      <c r="AJ10" s="238"/>
      <c r="AK10" s="238" t="s">
        <v>27</v>
      </c>
      <c r="AL10" s="238" t="s">
        <v>28</v>
      </c>
      <c r="AM10" s="238"/>
      <c r="AN10" s="238"/>
      <c r="AO10" s="238"/>
      <c r="AP10" s="238" t="s">
        <v>27</v>
      </c>
      <c r="AQ10" s="238" t="s">
        <v>157</v>
      </c>
      <c r="AR10" s="42"/>
      <c r="AS10" s="241" t="s">
        <v>27</v>
      </c>
      <c r="AT10" s="241" t="s">
        <v>28</v>
      </c>
      <c r="AU10" s="241"/>
      <c r="AV10" s="238"/>
      <c r="AW10" s="238" t="s">
        <v>27</v>
      </c>
      <c r="AX10" s="238" t="s">
        <v>28</v>
      </c>
      <c r="AY10" s="238"/>
      <c r="AZ10" s="238"/>
      <c r="BA10" s="238"/>
      <c r="BB10" s="238"/>
      <c r="BC10" s="241"/>
      <c r="BD10" s="241"/>
      <c r="BE10" s="241"/>
      <c r="BF10" s="238"/>
      <c r="BG10" s="238"/>
      <c r="BH10" s="238"/>
      <c r="BI10" s="238"/>
      <c r="BJ10" s="238"/>
      <c r="BK10" s="238" t="s">
        <v>27</v>
      </c>
      <c r="BL10" s="238" t="s">
        <v>39</v>
      </c>
      <c r="BM10" s="238"/>
      <c r="BN10" s="241" t="s">
        <v>27</v>
      </c>
      <c r="BO10" s="241" t="s">
        <v>28</v>
      </c>
      <c r="BP10" s="241"/>
      <c r="BQ10" s="238"/>
      <c r="BR10" s="238" t="s">
        <v>27</v>
      </c>
      <c r="BS10" s="238" t="s">
        <v>39</v>
      </c>
      <c r="BT10" s="238"/>
      <c r="BU10" s="42"/>
      <c r="BV10" s="42"/>
      <c r="BW10" s="242" t="s">
        <v>27</v>
      </c>
      <c r="BX10" s="241" t="s">
        <v>28</v>
      </c>
      <c r="BY10" s="241"/>
      <c r="BZ10" s="238"/>
      <c r="CA10" s="238" t="s">
        <v>27</v>
      </c>
      <c r="CB10" s="238" t="s">
        <v>39</v>
      </c>
      <c r="CC10" s="238"/>
      <c r="CD10" s="42"/>
      <c r="CE10" s="42"/>
      <c r="CF10" s="242" t="s">
        <v>27</v>
      </c>
      <c r="CG10" s="241" t="s">
        <v>28</v>
      </c>
      <c r="CH10" s="241"/>
      <c r="CI10" s="238"/>
      <c r="CJ10" s="238" t="s">
        <v>27</v>
      </c>
      <c r="CK10" s="238" t="s">
        <v>39</v>
      </c>
      <c r="CL10" s="238"/>
      <c r="CM10" s="242" t="s">
        <v>27</v>
      </c>
      <c r="CN10" s="241" t="s">
        <v>28</v>
      </c>
      <c r="CO10" s="241"/>
      <c r="CP10" s="243"/>
    </row>
    <row r="11" spans="1:94" s="40" customFormat="1" ht="24.9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38"/>
      <c r="K11" s="238"/>
      <c r="L11" s="238"/>
      <c r="M11" s="238"/>
      <c r="N11" s="42"/>
      <c r="O11" s="238"/>
      <c r="P11" s="238" t="s">
        <v>27</v>
      </c>
      <c r="Q11" s="238" t="s">
        <v>5</v>
      </c>
      <c r="R11" s="238"/>
      <c r="S11" s="238"/>
      <c r="T11" s="238" t="s">
        <v>27</v>
      </c>
      <c r="U11" s="238" t="s">
        <v>5</v>
      </c>
      <c r="V11" s="238"/>
      <c r="W11" s="238"/>
      <c r="X11" s="238"/>
      <c r="Y11" s="238"/>
      <c r="Z11" s="238" t="s">
        <v>160</v>
      </c>
      <c r="AA11" s="238" t="s">
        <v>161</v>
      </c>
      <c r="AB11" s="238"/>
      <c r="AC11" s="238"/>
      <c r="AD11" s="238"/>
      <c r="AE11" s="238"/>
      <c r="AF11" s="238" t="s">
        <v>161</v>
      </c>
      <c r="AG11" s="241"/>
      <c r="AH11" s="238" t="s">
        <v>162</v>
      </c>
      <c r="AI11" s="238" t="s">
        <v>163</v>
      </c>
      <c r="AJ11" s="238"/>
      <c r="AK11" s="238"/>
      <c r="AL11" s="238" t="s">
        <v>160</v>
      </c>
      <c r="AM11" s="238" t="s">
        <v>161</v>
      </c>
      <c r="AN11" s="238"/>
      <c r="AO11" s="238"/>
      <c r="AP11" s="238"/>
      <c r="AQ11" s="238"/>
      <c r="AR11" s="238" t="s">
        <v>161</v>
      </c>
      <c r="AS11" s="241"/>
      <c r="AT11" s="238" t="s">
        <v>162</v>
      </c>
      <c r="AU11" s="238" t="s">
        <v>163</v>
      </c>
      <c r="AV11" s="238"/>
      <c r="AW11" s="238"/>
      <c r="AX11" s="238" t="s">
        <v>160</v>
      </c>
      <c r="AY11" s="238" t="s">
        <v>161</v>
      </c>
      <c r="AZ11" s="238"/>
      <c r="BA11" s="238"/>
      <c r="BB11" s="238"/>
      <c r="BC11" s="238" t="s">
        <v>27</v>
      </c>
      <c r="BD11" s="238" t="s">
        <v>157</v>
      </c>
      <c r="BE11" s="42"/>
      <c r="BF11" s="238" t="s">
        <v>158</v>
      </c>
      <c r="BG11" s="238" t="s">
        <v>159</v>
      </c>
      <c r="BH11" s="238"/>
      <c r="BI11" s="238"/>
      <c r="BJ11" s="238"/>
      <c r="BK11" s="238"/>
      <c r="BL11" s="238" t="s">
        <v>27</v>
      </c>
      <c r="BM11" s="239" t="s">
        <v>164</v>
      </c>
      <c r="BN11" s="241"/>
      <c r="BO11" s="238" t="s">
        <v>162</v>
      </c>
      <c r="BP11" s="238" t="s">
        <v>163</v>
      </c>
      <c r="BQ11" s="238"/>
      <c r="BR11" s="238"/>
      <c r="BS11" s="238" t="s">
        <v>27</v>
      </c>
      <c r="BT11" s="239" t="s">
        <v>164</v>
      </c>
      <c r="BU11" s="238" t="s">
        <v>161</v>
      </c>
      <c r="BV11" s="238"/>
      <c r="BW11" s="243"/>
      <c r="BX11" s="240" t="s">
        <v>162</v>
      </c>
      <c r="BY11" s="240" t="s">
        <v>163</v>
      </c>
      <c r="BZ11" s="238"/>
      <c r="CA11" s="238"/>
      <c r="CB11" s="238" t="s">
        <v>27</v>
      </c>
      <c r="CC11" s="239" t="s">
        <v>164</v>
      </c>
      <c r="CD11" s="238" t="s">
        <v>161</v>
      </c>
      <c r="CE11" s="238"/>
      <c r="CF11" s="243"/>
      <c r="CG11" s="240" t="s">
        <v>162</v>
      </c>
      <c r="CH11" s="240" t="s">
        <v>163</v>
      </c>
      <c r="CI11" s="238"/>
      <c r="CJ11" s="238"/>
      <c r="CK11" s="238" t="s">
        <v>27</v>
      </c>
      <c r="CL11" s="239" t="s">
        <v>164</v>
      </c>
      <c r="CM11" s="243"/>
      <c r="CN11" s="240" t="s">
        <v>162</v>
      </c>
      <c r="CO11" s="240" t="s">
        <v>163</v>
      </c>
      <c r="CP11" s="243"/>
    </row>
    <row r="12" spans="1:94" s="40" customFormat="1" ht="24.9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38"/>
      <c r="K12" s="238"/>
      <c r="L12" s="238"/>
      <c r="M12" s="238"/>
      <c r="N12" s="238" t="s">
        <v>161</v>
      </c>
      <c r="O12" s="238"/>
      <c r="P12" s="238"/>
      <c r="Q12" s="238" t="s">
        <v>162</v>
      </c>
      <c r="R12" s="238" t="s">
        <v>163</v>
      </c>
      <c r="S12" s="238"/>
      <c r="T12" s="238"/>
      <c r="U12" s="43"/>
      <c r="V12" s="43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41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41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 t="s">
        <v>161</v>
      </c>
      <c r="BF12" s="238"/>
      <c r="BG12" s="238" t="s">
        <v>27</v>
      </c>
      <c r="BH12" s="238" t="s">
        <v>5</v>
      </c>
      <c r="BI12" s="238"/>
      <c r="BJ12" s="238"/>
      <c r="BK12" s="238"/>
      <c r="BL12" s="238"/>
      <c r="BM12" s="239"/>
      <c r="BN12" s="241"/>
      <c r="BO12" s="238"/>
      <c r="BP12" s="238"/>
      <c r="BQ12" s="238"/>
      <c r="BR12" s="238"/>
      <c r="BS12" s="238"/>
      <c r="BT12" s="239"/>
      <c r="BU12" s="238" t="s">
        <v>27</v>
      </c>
      <c r="BV12" s="239" t="s">
        <v>164</v>
      </c>
      <c r="BW12" s="243"/>
      <c r="BX12" s="231"/>
      <c r="BY12" s="231"/>
      <c r="BZ12" s="238"/>
      <c r="CA12" s="238"/>
      <c r="CB12" s="238"/>
      <c r="CC12" s="239"/>
      <c r="CD12" s="238" t="s">
        <v>27</v>
      </c>
      <c r="CE12" s="239" t="s">
        <v>164</v>
      </c>
      <c r="CF12" s="243"/>
      <c r="CG12" s="231"/>
      <c r="CH12" s="231"/>
      <c r="CI12" s="238"/>
      <c r="CJ12" s="238"/>
      <c r="CK12" s="238"/>
      <c r="CL12" s="239"/>
      <c r="CM12" s="243"/>
      <c r="CN12" s="231"/>
      <c r="CO12" s="231"/>
      <c r="CP12" s="243"/>
    </row>
    <row r="13" spans="1:94" s="40" customFormat="1" ht="39.7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43" t="s">
        <v>165</v>
      </c>
      <c r="V13" s="43" t="s">
        <v>161</v>
      </c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41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41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43" t="s">
        <v>162</v>
      </c>
      <c r="BI13" s="43" t="s">
        <v>163</v>
      </c>
      <c r="BJ13" s="238"/>
      <c r="BK13" s="238"/>
      <c r="BL13" s="238"/>
      <c r="BM13" s="239"/>
      <c r="BN13" s="241"/>
      <c r="BO13" s="238"/>
      <c r="BP13" s="238"/>
      <c r="BQ13" s="238"/>
      <c r="BR13" s="238"/>
      <c r="BS13" s="238"/>
      <c r="BT13" s="239"/>
      <c r="BU13" s="238"/>
      <c r="BV13" s="239"/>
      <c r="BW13" s="244"/>
      <c r="BX13" s="232"/>
      <c r="BY13" s="232"/>
      <c r="BZ13" s="238"/>
      <c r="CA13" s="238"/>
      <c r="CB13" s="238"/>
      <c r="CC13" s="239"/>
      <c r="CD13" s="238"/>
      <c r="CE13" s="239"/>
      <c r="CF13" s="244"/>
      <c r="CG13" s="232"/>
      <c r="CH13" s="232"/>
      <c r="CI13" s="238"/>
      <c r="CJ13" s="238"/>
      <c r="CK13" s="238"/>
      <c r="CL13" s="239"/>
      <c r="CM13" s="244"/>
      <c r="CN13" s="232"/>
      <c r="CO13" s="232"/>
      <c r="CP13" s="244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166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167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168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169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80</v>
      </c>
      <c r="B20" s="60" t="s">
        <v>170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82</v>
      </c>
      <c r="B24" s="60" t="s">
        <v>171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83</v>
      </c>
      <c r="B27" s="60" t="s">
        <v>172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173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80</v>
      </c>
      <c r="B31" s="60" t="s">
        <v>170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82</v>
      </c>
      <c r="B34" s="60" t="s">
        <v>171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83</v>
      </c>
      <c r="B37" s="60" t="s">
        <v>172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174</v>
      </c>
      <c r="B40" s="60" t="s">
        <v>175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80</v>
      </c>
      <c r="B41" s="60" t="s">
        <v>170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82</v>
      </c>
      <c r="B44" s="60" t="s">
        <v>171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83</v>
      </c>
      <c r="B47" s="60" t="s">
        <v>172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176</v>
      </c>
      <c r="B50" s="60" t="s">
        <v>177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80</v>
      </c>
      <c r="B51" s="60" t="s">
        <v>170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82</v>
      </c>
      <c r="B54" s="60" t="s">
        <v>171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83</v>
      </c>
      <c r="B57" s="60" t="s">
        <v>172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167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113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178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179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70" zoomScaleNormal="70" workbookViewId="0">
      <selection activeCell="B18" sqref="B18"/>
    </sheetView>
  </sheetViews>
  <sheetFormatPr defaultRowHeight="12.75"/>
  <cols>
    <col min="1" max="1" width="6.1640625" customWidth="1"/>
    <col min="2" max="2" width="40.33203125" style="169" customWidth="1"/>
    <col min="3" max="3" width="23.33203125" style="169" customWidth="1"/>
    <col min="4" max="4" width="21.83203125" style="172" customWidth="1"/>
    <col min="5" max="5" width="21.83203125" customWidth="1"/>
    <col min="6" max="6" width="21.33203125" customWidth="1"/>
    <col min="7" max="7" width="21" customWidth="1"/>
  </cols>
  <sheetData>
    <row r="2" spans="1:7" ht="17.25" customHeight="1">
      <c r="A2" s="157"/>
      <c r="B2" s="158"/>
      <c r="C2" s="259" t="s">
        <v>290</v>
      </c>
      <c r="D2" s="259"/>
      <c r="E2" s="259"/>
      <c r="F2" s="259"/>
      <c r="G2" s="259"/>
    </row>
    <row r="3" spans="1:7" ht="40.5" customHeight="1">
      <c r="A3" s="260" t="s">
        <v>315</v>
      </c>
      <c r="B3" s="261"/>
      <c r="C3" s="261"/>
      <c r="D3" s="261"/>
      <c r="E3" s="261"/>
      <c r="F3" s="261"/>
      <c r="G3" s="261"/>
    </row>
    <row r="4" spans="1:7" ht="29.25" customHeight="1">
      <c r="A4" s="262" t="s">
        <v>320</v>
      </c>
      <c r="B4" s="263"/>
      <c r="C4" s="263"/>
      <c r="D4" s="263"/>
      <c r="E4" s="263"/>
      <c r="F4" s="263"/>
      <c r="G4" s="263"/>
    </row>
    <row r="5" spans="1:7" ht="16.5">
      <c r="A5" s="159"/>
      <c r="B5" s="159"/>
      <c r="C5" s="264" t="s">
        <v>0</v>
      </c>
      <c r="D5" s="264"/>
      <c r="E5" s="264"/>
      <c r="F5" s="264"/>
      <c r="G5" s="264"/>
    </row>
    <row r="6" spans="1:7" ht="41.25" customHeight="1">
      <c r="A6" s="265" t="s">
        <v>134</v>
      </c>
      <c r="B6" s="265" t="s">
        <v>311</v>
      </c>
      <c r="C6" s="265" t="s">
        <v>316</v>
      </c>
      <c r="D6" s="265"/>
      <c r="E6" s="265"/>
      <c r="F6" s="265"/>
      <c r="G6" s="265" t="s">
        <v>3</v>
      </c>
    </row>
    <row r="7" spans="1:7" ht="32.25" customHeight="1">
      <c r="A7" s="265"/>
      <c r="B7" s="265"/>
      <c r="C7" s="265" t="s">
        <v>27</v>
      </c>
      <c r="D7" s="266" t="s">
        <v>28</v>
      </c>
      <c r="E7" s="267"/>
      <c r="F7" s="267"/>
      <c r="G7" s="265"/>
    </row>
    <row r="8" spans="1:7" ht="22.5" customHeight="1">
      <c r="A8" s="265"/>
      <c r="B8" s="265"/>
      <c r="C8" s="265"/>
      <c r="D8" s="258" t="s">
        <v>312</v>
      </c>
      <c r="E8" s="258"/>
      <c r="F8" s="266" t="s">
        <v>313</v>
      </c>
      <c r="G8" s="265"/>
    </row>
    <row r="9" spans="1:7" ht="55.5" customHeight="1">
      <c r="A9" s="265"/>
      <c r="B9" s="265"/>
      <c r="C9" s="265"/>
      <c r="D9" s="171" t="s">
        <v>318</v>
      </c>
      <c r="E9" s="160" t="s">
        <v>319</v>
      </c>
      <c r="F9" s="266"/>
      <c r="G9" s="265"/>
    </row>
    <row r="10" spans="1:7" ht="17.2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</row>
    <row r="11" spans="1:7" ht="20.25" customHeight="1">
      <c r="A11" s="160"/>
      <c r="B11" s="160" t="s">
        <v>314</v>
      </c>
      <c r="C11" s="174">
        <f>C12</f>
        <v>198321.370081</v>
      </c>
      <c r="D11" s="174">
        <f t="shared" ref="D11:F11" si="0">D12</f>
        <v>198321.370081</v>
      </c>
      <c r="E11" s="174">
        <f t="shared" si="0"/>
        <v>0</v>
      </c>
      <c r="F11" s="174">
        <f t="shared" si="0"/>
        <v>0</v>
      </c>
      <c r="G11" s="162"/>
    </row>
    <row r="12" spans="1:7" ht="33">
      <c r="A12" s="160" t="s">
        <v>65</v>
      </c>
      <c r="B12" s="160" t="s">
        <v>317</v>
      </c>
      <c r="C12" s="174">
        <f t="shared" ref="C12:C18" si="1">D12+E12</f>
        <v>198321.370081</v>
      </c>
      <c r="D12" s="174">
        <f t="shared" ref="D12:F12" si="2">D13+D17+D18</f>
        <v>198321.370081</v>
      </c>
      <c r="E12" s="174">
        <f t="shared" si="2"/>
        <v>0</v>
      </c>
      <c r="F12" s="162">
        <f t="shared" si="2"/>
        <v>0</v>
      </c>
      <c r="G12" s="163"/>
    </row>
    <row r="13" spans="1:7" ht="49.5">
      <c r="A13" s="160" t="s">
        <v>19</v>
      </c>
      <c r="B13" s="164" t="str">
        <f>'Biểu 2'!B13</f>
        <v>Nguồn vốn cân đối NSĐP theo tiêu chí quy định tại Quyết định số 26/2020/QĐ-TTg</v>
      </c>
      <c r="C13" s="174">
        <f t="shared" si="1"/>
        <v>78162</v>
      </c>
      <c r="D13" s="175">
        <f t="shared" ref="D13" si="3">D14+D15+D16</f>
        <v>78162</v>
      </c>
      <c r="E13" s="174"/>
      <c r="F13" s="162">
        <v>0</v>
      </c>
      <c r="G13" s="165"/>
    </row>
    <row r="14" spans="1:7" s="170" customFormat="1" ht="66">
      <c r="A14" s="166">
        <v>1</v>
      </c>
      <c r="B14" s="179" t="str">
        <f>'Biểu 2'!B14</f>
        <v>Phân cấp cân đối theo tiêu chí theo quy định tại Nghị quyết 63/2020/NQ-HĐND ngày 08/12/2020</v>
      </c>
      <c r="C14" s="176">
        <f t="shared" si="1"/>
        <v>55002</v>
      </c>
      <c r="D14" s="177">
        <f>'Biểu 2'!K14</f>
        <v>55002</v>
      </c>
      <c r="E14" s="176"/>
      <c r="F14" s="173">
        <v>0</v>
      </c>
      <c r="G14" s="168"/>
    </row>
    <row r="15" spans="1:7" s="170" customFormat="1" ht="49.5">
      <c r="A15" s="166">
        <v>2</v>
      </c>
      <c r="B15" s="167" t="str">
        <f>'Biểu 2'!B47</f>
        <v>Phân cấp hỗ trợ xây dựng nông thôn mới (Ưu tiên đầu tư các công trình GD-ĐT)</v>
      </c>
      <c r="C15" s="176">
        <f t="shared" si="1"/>
        <v>13160</v>
      </c>
      <c r="D15" s="177">
        <f>'Biểu 2'!K47</f>
        <v>13160</v>
      </c>
      <c r="E15" s="176"/>
      <c r="F15" s="173">
        <v>0</v>
      </c>
      <c r="G15" s="168"/>
    </row>
    <row r="16" spans="1:7" s="170" customFormat="1" ht="33">
      <c r="A16" s="166">
        <v>3</v>
      </c>
      <c r="B16" s="167" t="str">
        <f>'Biểu 2'!B54</f>
        <v>Phân cấp hỗ trợ đầu tư các công trình cấp bách</v>
      </c>
      <c r="C16" s="176">
        <f t="shared" si="1"/>
        <v>10000</v>
      </c>
      <c r="D16" s="177">
        <f>'Biểu 2'!K54</f>
        <v>10000</v>
      </c>
      <c r="E16" s="176"/>
      <c r="F16" s="173">
        <v>0</v>
      </c>
      <c r="G16" s="168"/>
    </row>
    <row r="17" spans="1:7" s="14" customFormat="1" ht="45" customHeight="1">
      <c r="A17" s="160" t="s">
        <v>20</v>
      </c>
      <c r="B17" s="164" t="str">
        <f>'Biểu 2'!B62</f>
        <v>Phân cấp đầu tư từ nguồn thu tiền sử dụng đất trong cân đối</v>
      </c>
      <c r="C17" s="174">
        <f t="shared" si="1"/>
        <v>115819.370081</v>
      </c>
      <c r="D17" s="175">
        <f>'Biểu 2'!K62</f>
        <v>115819.370081</v>
      </c>
      <c r="E17" s="174"/>
      <c r="F17" s="162">
        <v>0</v>
      </c>
      <c r="G17" s="165"/>
    </row>
    <row r="18" spans="1:7" s="14" customFormat="1" ht="66">
      <c r="A18" s="160" t="s">
        <v>66</v>
      </c>
      <c r="B18" s="164" t="str">
        <f>'Biểu 2'!B76</f>
        <v>Phân cấp đầu tư từ nguồn thu XSKT (Ưu tiên đầu tư các công trình GD-ĐT thực hiện CT MTQG xây dựng NTM)</v>
      </c>
      <c r="C18" s="174">
        <f t="shared" si="1"/>
        <v>4340</v>
      </c>
      <c r="D18" s="175">
        <f>'Biểu 2'!K76</f>
        <v>4340</v>
      </c>
      <c r="E18" s="174"/>
      <c r="F18" s="162">
        <v>0</v>
      </c>
      <c r="G18" s="165"/>
    </row>
  </sheetData>
  <mergeCells count="12">
    <mergeCell ref="D8:E8"/>
    <mergeCell ref="C2:G2"/>
    <mergeCell ref="A3:G3"/>
    <mergeCell ref="A4:G4"/>
    <mergeCell ref="C5:G5"/>
    <mergeCell ref="C6:F6"/>
    <mergeCell ref="G6:G9"/>
    <mergeCell ref="D7:F7"/>
    <mergeCell ref="C7:C9"/>
    <mergeCell ref="F8:F9"/>
    <mergeCell ref="A6:A9"/>
    <mergeCell ref="B6:B9"/>
  </mergeCells>
  <pageMargins left="0.34" right="0.35" top="0.74803149606299213" bottom="0.74803149606299213" header="0.31496062992125984" footer="0.31496062992125984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topLeftCell="A27" zoomScale="80" zoomScaleNormal="80" workbookViewId="0">
      <selection activeCell="S26" sqref="S26"/>
    </sheetView>
  </sheetViews>
  <sheetFormatPr defaultRowHeight="12.75"/>
  <cols>
    <col min="1" max="1" width="6.1640625" style="144" customWidth="1"/>
    <col min="2" max="2" width="56.83203125" style="144" customWidth="1"/>
    <col min="3" max="3" width="12.1640625" style="146" customWidth="1"/>
    <col min="4" max="4" width="13.83203125" style="146" customWidth="1"/>
    <col min="5" max="5" width="9.33203125" style="146"/>
    <col min="6" max="6" width="12" style="146" customWidth="1"/>
    <col min="7" max="8" width="17.33203125" style="144" customWidth="1"/>
    <col min="9" max="9" width="15" style="144" customWidth="1"/>
    <col min="10" max="10" width="15.83203125" style="144" customWidth="1"/>
    <col min="11" max="12" width="16" style="144" customWidth="1"/>
    <col min="13" max="14" width="10" style="144" bestFit="1" customWidth="1"/>
    <col min="15" max="15" width="31" style="146" customWidth="1"/>
    <col min="16" max="16" width="27.83203125" style="147" hidden="1" customWidth="1"/>
    <col min="17" max="17" width="0" style="144" hidden="1" customWidth="1"/>
    <col min="18" max="16384" width="9.33203125" style="144"/>
  </cols>
  <sheetData>
    <row r="1" spans="1:16" s="145" customFormat="1" ht="18.75">
      <c r="A1" s="269" t="s">
        <v>128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180"/>
    </row>
    <row r="2" spans="1:16" s="145" customFormat="1" ht="18.75" hidden="1">
      <c r="A2" s="273" t="s">
        <v>72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80"/>
    </row>
    <row r="3" spans="1:16" ht="39.75" customHeight="1">
      <c r="A3" s="270" t="s">
        <v>234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81"/>
    </row>
    <row r="4" spans="1:16" ht="18" customHeight="1">
      <c r="A4" s="268" t="s">
        <v>320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81"/>
    </row>
    <row r="5" spans="1:16" ht="21.75" customHeight="1">
      <c r="A5" s="271" t="s">
        <v>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181"/>
    </row>
    <row r="6" spans="1:16" s="145" customFormat="1" ht="39.75" customHeight="1">
      <c r="A6" s="272" t="s">
        <v>1</v>
      </c>
      <c r="B6" s="272" t="s">
        <v>21</v>
      </c>
      <c r="C6" s="272" t="s">
        <v>22</v>
      </c>
      <c r="D6" s="272" t="s">
        <v>37</v>
      </c>
      <c r="E6" s="272" t="s">
        <v>38</v>
      </c>
      <c r="F6" s="272" t="s">
        <v>23</v>
      </c>
      <c r="G6" s="272"/>
      <c r="H6" s="272"/>
      <c r="I6" s="272" t="s">
        <v>40</v>
      </c>
      <c r="J6" s="272"/>
      <c r="K6" s="272" t="s">
        <v>14</v>
      </c>
      <c r="L6" s="272"/>
      <c r="M6" s="272"/>
      <c r="N6" s="272"/>
      <c r="O6" s="272" t="s">
        <v>3</v>
      </c>
      <c r="P6" s="180"/>
    </row>
    <row r="7" spans="1:16" s="145" customFormat="1" ht="31.5" customHeight="1">
      <c r="A7" s="272"/>
      <c r="B7" s="272"/>
      <c r="C7" s="272"/>
      <c r="D7" s="272"/>
      <c r="E7" s="272"/>
      <c r="F7" s="272" t="s">
        <v>24</v>
      </c>
      <c r="G7" s="272" t="s">
        <v>25</v>
      </c>
      <c r="H7" s="272"/>
      <c r="I7" s="272" t="s">
        <v>26</v>
      </c>
      <c r="J7" s="272" t="s">
        <v>67</v>
      </c>
      <c r="K7" s="272" t="s">
        <v>332</v>
      </c>
      <c r="L7" s="272"/>
      <c r="M7" s="272"/>
      <c r="N7" s="272"/>
      <c r="O7" s="272"/>
      <c r="P7" s="180"/>
    </row>
    <row r="8" spans="1:16" s="145" customFormat="1" ht="24.95" customHeight="1">
      <c r="A8" s="272"/>
      <c r="B8" s="272"/>
      <c r="C8" s="272"/>
      <c r="D8" s="272"/>
      <c r="E8" s="272"/>
      <c r="F8" s="272"/>
      <c r="G8" s="272" t="s">
        <v>26</v>
      </c>
      <c r="H8" s="272" t="s">
        <v>67</v>
      </c>
      <c r="I8" s="272"/>
      <c r="J8" s="272"/>
      <c r="K8" s="272" t="s">
        <v>26</v>
      </c>
      <c r="L8" s="272" t="s">
        <v>68</v>
      </c>
      <c r="M8" s="272"/>
      <c r="N8" s="272"/>
      <c r="O8" s="272"/>
      <c r="P8" s="180"/>
    </row>
    <row r="9" spans="1:16" s="145" customFormat="1" ht="21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 t="s">
        <v>27</v>
      </c>
      <c r="M9" s="272" t="s">
        <v>28</v>
      </c>
      <c r="N9" s="272"/>
      <c r="O9" s="272"/>
      <c r="P9" s="180"/>
    </row>
    <row r="10" spans="1:16" s="145" customFormat="1" ht="66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182" t="s">
        <v>29</v>
      </c>
      <c r="N10" s="182" t="s">
        <v>287</v>
      </c>
      <c r="O10" s="272"/>
      <c r="P10" s="180"/>
    </row>
    <row r="11" spans="1:16" s="145" customFormat="1" ht="24.95" customHeigh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  <c r="L11" s="182">
        <v>12</v>
      </c>
      <c r="M11" s="182">
        <v>13</v>
      </c>
      <c r="N11" s="182">
        <v>14</v>
      </c>
      <c r="O11" s="182">
        <v>19</v>
      </c>
      <c r="P11" s="180"/>
    </row>
    <row r="12" spans="1:16" s="145" customFormat="1" ht="21.95" customHeight="1">
      <c r="A12" s="182"/>
      <c r="B12" s="182" t="s">
        <v>301</v>
      </c>
      <c r="C12" s="182"/>
      <c r="D12" s="183"/>
      <c r="E12" s="183"/>
      <c r="F12" s="183"/>
      <c r="G12" s="183">
        <f t="shared" ref="G12:N12" si="0">G13+G62+G76</f>
        <v>0</v>
      </c>
      <c r="H12" s="183">
        <f t="shared" si="0"/>
        <v>0</v>
      </c>
      <c r="I12" s="183">
        <f t="shared" si="0"/>
        <v>21086.724919</v>
      </c>
      <c r="J12" s="183">
        <f t="shared" si="0"/>
        <v>21086.724919</v>
      </c>
      <c r="K12" s="183">
        <f t="shared" si="0"/>
        <v>198321.370081</v>
      </c>
      <c r="L12" s="183">
        <f t="shared" si="0"/>
        <v>198321.370081</v>
      </c>
      <c r="M12" s="183">
        <f t="shared" si="0"/>
        <v>0</v>
      </c>
      <c r="N12" s="183">
        <f t="shared" si="0"/>
        <v>0</v>
      </c>
      <c r="O12" s="182"/>
      <c r="P12" s="184" t="e">
        <f>K12+#REF!</f>
        <v>#REF!</v>
      </c>
    </row>
    <row r="13" spans="1:16" s="145" customFormat="1" ht="27.75" customHeight="1">
      <c r="A13" s="182" t="s">
        <v>65</v>
      </c>
      <c r="B13" s="182" t="s">
        <v>307</v>
      </c>
      <c r="C13" s="182"/>
      <c r="D13" s="183"/>
      <c r="E13" s="183"/>
      <c r="F13" s="183"/>
      <c r="G13" s="183">
        <f t="shared" ref="G13:N13" si="1">G14+G47+G54</f>
        <v>0</v>
      </c>
      <c r="H13" s="183">
        <f t="shared" si="1"/>
        <v>0</v>
      </c>
      <c r="I13" s="183">
        <f t="shared" si="1"/>
        <v>0</v>
      </c>
      <c r="J13" s="183">
        <f t="shared" si="1"/>
        <v>0</v>
      </c>
      <c r="K13" s="183">
        <f t="shared" si="1"/>
        <v>78162</v>
      </c>
      <c r="L13" s="183">
        <f t="shared" si="1"/>
        <v>78162</v>
      </c>
      <c r="M13" s="183">
        <f t="shared" si="1"/>
        <v>0</v>
      </c>
      <c r="N13" s="183">
        <f t="shared" si="1"/>
        <v>0</v>
      </c>
      <c r="O13" s="182"/>
      <c r="P13" s="180"/>
    </row>
    <row r="14" spans="1:16" s="149" customFormat="1" ht="35.25" customHeight="1">
      <c r="A14" s="182" t="s">
        <v>19</v>
      </c>
      <c r="B14" s="182" t="s">
        <v>342</v>
      </c>
      <c r="C14" s="182"/>
      <c r="D14" s="183"/>
      <c r="E14" s="183"/>
      <c r="F14" s="183"/>
      <c r="G14" s="183">
        <f t="shared" ref="G14:N14" si="2">G15+G31</f>
        <v>0</v>
      </c>
      <c r="H14" s="183">
        <f t="shared" si="2"/>
        <v>0</v>
      </c>
      <c r="I14" s="183">
        <f t="shared" si="2"/>
        <v>0</v>
      </c>
      <c r="J14" s="183">
        <f t="shared" si="2"/>
        <v>0</v>
      </c>
      <c r="K14" s="183">
        <f t="shared" si="2"/>
        <v>55002</v>
      </c>
      <c r="L14" s="183">
        <f t="shared" si="2"/>
        <v>55002</v>
      </c>
      <c r="M14" s="183">
        <f t="shared" si="2"/>
        <v>0</v>
      </c>
      <c r="N14" s="183">
        <f t="shared" si="2"/>
        <v>0</v>
      </c>
      <c r="O14" s="182"/>
      <c r="P14" s="180"/>
    </row>
    <row r="15" spans="1:16" ht="21.95" customHeight="1">
      <c r="A15" s="182">
        <v>1</v>
      </c>
      <c r="B15" s="182" t="s">
        <v>45</v>
      </c>
      <c r="C15" s="182"/>
      <c r="D15" s="185"/>
      <c r="E15" s="185"/>
      <c r="F15" s="185"/>
      <c r="G15" s="183"/>
      <c r="H15" s="183"/>
      <c r="I15" s="183">
        <f>SUM(I16:I30)</f>
        <v>0</v>
      </c>
      <c r="J15" s="183">
        <f t="shared" ref="J15:N15" si="3">SUM(J16:J30)</f>
        <v>0</v>
      </c>
      <c r="K15" s="183">
        <f t="shared" si="3"/>
        <v>2750</v>
      </c>
      <c r="L15" s="183">
        <f t="shared" si="3"/>
        <v>2750</v>
      </c>
      <c r="M15" s="183">
        <f t="shared" si="3"/>
        <v>0</v>
      </c>
      <c r="N15" s="183">
        <f t="shared" si="3"/>
        <v>0</v>
      </c>
      <c r="O15" s="182"/>
      <c r="P15" s="181"/>
    </row>
    <row r="16" spans="1:16">
      <c r="A16" s="186" t="s">
        <v>15</v>
      </c>
      <c r="B16" s="187" t="s">
        <v>292</v>
      </c>
      <c r="C16" s="188"/>
      <c r="D16" s="188" t="s">
        <v>245</v>
      </c>
      <c r="E16" s="188" t="s">
        <v>238</v>
      </c>
      <c r="F16" s="188"/>
      <c r="G16" s="189">
        <v>4500</v>
      </c>
      <c r="H16" s="189">
        <v>4500</v>
      </c>
      <c r="I16" s="189"/>
      <c r="J16" s="189"/>
      <c r="K16" s="189">
        <v>200</v>
      </c>
      <c r="L16" s="189">
        <v>200</v>
      </c>
      <c r="M16" s="189"/>
      <c r="N16" s="189"/>
      <c r="O16" s="188"/>
      <c r="P16" s="181"/>
    </row>
    <row r="17" spans="1:16">
      <c r="A17" s="186" t="s">
        <v>15</v>
      </c>
      <c r="B17" s="187" t="s">
        <v>300</v>
      </c>
      <c r="C17" s="188"/>
      <c r="D17" s="188" t="s">
        <v>245</v>
      </c>
      <c r="E17" s="188" t="s">
        <v>238</v>
      </c>
      <c r="F17" s="188"/>
      <c r="G17" s="189">
        <v>750</v>
      </c>
      <c r="H17" s="189">
        <v>750</v>
      </c>
      <c r="I17" s="189"/>
      <c r="J17" s="189"/>
      <c r="K17" s="189">
        <v>50</v>
      </c>
      <c r="L17" s="189">
        <v>50</v>
      </c>
      <c r="M17" s="189"/>
      <c r="N17" s="189"/>
      <c r="O17" s="188"/>
      <c r="P17" s="181"/>
    </row>
    <row r="18" spans="1:16" ht="25.5">
      <c r="A18" s="186" t="s">
        <v>15</v>
      </c>
      <c r="B18" s="187" t="s">
        <v>302</v>
      </c>
      <c r="C18" s="188"/>
      <c r="D18" s="188" t="s">
        <v>245</v>
      </c>
      <c r="E18" s="188" t="s">
        <v>238</v>
      </c>
      <c r="F18" s="188"/>
      <c r="G18" s="189">
        <v>1285</v>
      </c>
      <c r="H18" s="189">
        <v>1285</v>
      </c>
      <c r="I18" s="189"/>
      <c r="J18" s="189"/>
      <c r="K18" s="189">
        <v>100</v>
      </c>
      <c r="L18" s="189">
        <v>100</v>
      </c>
      <c r="M18" s="189"/>
      <c r="N18" s="189"/>
      <c r="O18" s="188"/>
      <c r="P18" s="181"/>
    </row>
    <row r="19" spans="1:16">
      <c r="A19" s="186" t="s">
        <v>15</v>
      </c>
      <c r="B19" s="187" t="s">
        <v>321</v>
      </c>
      <c r="C19" s="188"/>
      <c r="D19" s="188" t="s">
        <v>245</v>
      </c>
      <c r="E19" s="188" t="s">
        <v>238</v>
      </c>
      <c r="F19" s="188"/>
      <c r="G19" s="189">
        <v>1628</v>
      </c>
      <c r="H19" s="189">
        <v>1628</v>
      </c>
      <c r="I19" s="189"/>
      <c r="J19" s="189"/>
      <c r="K19" s="189">
        <v>200</v>
      </c>
      <c r="L19" s="189">
        <v>200</v>
      </c>
      <c r="M19" s="189"/>
      <c r="N19" s="189"/>
      <c r="O19" s="188"/>
      <c r="P19" s="181"/>
    </row>
    <row r="20" spans="1:16">
      <c r="A20" s="186" t="s">
        <v>15</v>
      </c>
      <c r="B20" s="187" t="s">
        <v>322</v>
      </c>
      <c r="C20" s="188"/>
      <c r="D20" s="188" t="s">
        <v>245</v>
      </c>
      <c r="E20" s="188" t="s">
        <v>238</v>
      </c>
      <c r="F20" s="188"/>
      <c r="G20" s="189">
        <v>1948</v>
      </c>
      <c r="H20" s="189">
        <v>1948</v>
      </c>
      <c r="I20" s="189"/>
      <c r="J20" s="189"/>
      <c r="K20" s="189">
        <v>200</v>
      </c>
      <c r="L20" s="189">
        <v>200</v>
      </c>
      <c r="M20" s="189"/>
      <c r="N20" s="189"/>
      <c r="O20" s="188"/>
      <c r="P20" s="181"/>
    </row>
    <row r="21" spans="1:16">
      <c r="A21" s="186" t="s">
        <v>15</v>
      </c>
      <c r="B21" s="187" t="s">
        <v>323</v>
      </c>
      <c r="C21" s="188"/>
      <c r="D21" s="188" t="s">
        <v>245</v>
      </c>
      <c r="E21" s="188" t="s">
        <v>238</v>
      </c>
      <c r="F21" s="188"/>
      <c r="G21" s="189">
        <v>5608</v>
      </c>
      <c r="H21" s="189">
        <v>5608</v>
      </c>
      <c r="I21" s="189"/>
      <c r="J21" s="189"/>
      <c r="K21" s="189">
        <v>200</v>
      </c>
      <c r="L21" s="189">
        <v>200</v>
      </c>
      <c r="M21" s="189"/>
      <c r="N21" s="189"/>
      <c r="O21" s="188"/>
      <c r="P21" s="181"/>
    </row>
    <row r="22" spans="1:16">
      <c r="A22" s="186" t="s">
        <v>15</v>
      </c>
      <c r="B22" s="187" t="s">
        <v>324</v>
      </c>
      <c r="C22" s="188"/>
      <c r="D22" s="188" t="s">
        <v>245</v>
      </c>
      <c r="E22" s="188" t="s">
        <v>238</v>
      </c>
      <c r="F22" s="188"/>
      <c r="G22" s="189">
        <v>5890</v>
      </c>
      <c r="H22" s="189">
        <v>5890</v>
      </c>
      <c r="I22" s="189"/>
      <c r="J22" s="189"/>
      <c r="K22" s="189">
        <v>200</v>
      </c>
      <c r="L22" s="189">
        <v>200</v>
      </c>
      <c r="M22" s="189"/>
      <c r="N22" s="189"/>
      <c r="O22" s="188"/>
      <c r="P22" s="181"/>
    </row>
    <row r="23" spans="1:16">
      <c r="A23" s="186" t="s">
        <v>15</v>
      </c>
      <c r="B23" s="187" t="s">
        <v>325</v>
      </c>
      <c r="C23" s="188"/>
      <c r="D23" s="188" t="s">
        <v>245</v>
      </c>
      <c r="E23" s="188" t="s">
        <v>238</v>
      </c>
      <c r="F23" s="188"/>
      <c r="G23" s="189">
        <v>5643</v>
      </c>
      <c r="H23" s="189">
        <v>5643</v>
      </c>
      <c r="I23" s="189"/>
      <c r="J23" s="189"/>
      <c r="K23" s="189">
        <v>200</v>
      </c>
      <c r="L23" s="189">
        <v>200</v>
      </c>
      <c r="M23" s="189"/>
      <c r="N23" s="189"/>
      <c r="O23" s="188"/>
      <c r="P23" s="181"/>
    </row>
    <row r="24" spans="1:16">
      <c r="A24" s="186" t="s">
        <v>15</v>
      </c>
      <c r="B24" s="187" t="s">
        <v>326</v>
      </c>
      <c r="C24" s="188"/>
      <c r="D24" s="188" t="s">
        <v>245</v>
      </c>
      <c r="E24" s="188" t="s">
        <v>238</v>
      </c>
      <c r="F24" s="188"/>
      <c r="G24" s="189">
        <v>7851</v>
      </c>
      <c r="H24" s="189">
        <v>7851</v>
      </c>
      <c r="I24" s="189"/>
      <c r="J24" s="189"/>
      <c r="K24" s="189">
        <v>200</v>
      </c>
      <c r="L24" s="189">
        <v>200</v>
      </c>
      <c r="M24" s="189"/>
      <c r="N24" s="189"/>
      <c r="O24" s="188"/>
      <c r="P24" s="181"/>
    </row>
    <row r="25" spans="1:16">
      <c r="A25" s="186" t="s">
        <v>15</v>
      </c>
      <c r="B25" s="187" t="s">
        <v>327</v>
      </c>
      <c r="C25" s="188"/>
      <c r="D25" s="188" t="s">
        <v>245</v>
      </c>
      <c r="E25" s="188" t="s">
        <v>238</v>
      </c>
      <c r="F25" s="188"/>
      <c r="G25" s="189">
        <v>3808</v>
      </c>
      <c r="H25" s="189">
        <v>3808</v>
      </c>
      <c r="I25" s="189"/>
      <c r="J25" s="189"/>
      <c r="K25" s="189">
        <v>200</v>
      </c>
      <c r="L25" s="189">
        <v>200</v>
      </c>
      <c r="M25" s="189"/>
      <c r="N25" s="189"/>
      <c r="O25" s="188"/>
      <c r="P25" s="181"/>
    </row>
    <row r="26" spans="1:16">
      <c r="A26" s="186" t="s">
        <v>15</v>
      </c>
      <c r="B26" s="187" t="s">
        <v>328</v>
      </c>
      <c r="C26" s="188"/>
      <c r="D26" s="188" t="s">
        <v>245</v>
      </c>
      <c r="E26" s="188" t="s">
        <v>238</v>
      </c>
      <c r="F26" s="188"/>
      <c r="G26" s="189">
        <v>5957</v>
      </c>
      <c r="H26" s="189">
        <v>5957</v>
      </c>
      <c r="I26" s="189"/>
      <c r="J26" s="189"/>
      <c r="K26" s="189">
        <v>200</v>
      </c>
      <c r="L26" s="189">
        <v>200</v>
      </c>
      <c r="M26" s="189"/>
      <c r="N26" s="189"/>
      <c r="O26" s="188"/>
      <c r="P26" s="181"/>
    </row>
    <row r="27" spans="1:16">
      <c r="A27" s="186" t="s">
        <v>15</v>
      </c>
      <c r="B27" s="187" t="s">
        <v>329</v>
      </c>
      <c r="C27" s="188"/>
      <c r="D27" s="188" t="s">
        <v>245</v>
      </c>
      <c r="E27" s="188" t="s">
        <v>238</v>
      </c>
      <c r="F27" s="188"/>
      <c r="G27" s="189">
        <v>4230</v>
      </c>
      <c r="H27" s="189">
        <v>4230</v>
      </c>
      <c r="I27" s="189"/>
      <c r="J27" s="189"/>
      <c r="K27" s="189">
        <v>200</v>
      </c>
      <c r="L27" s="189">
        <v>200</v>
      </c>
      <c r="M27" s="189"/>
      <c r="N27" s="189"/>
      <c r="O27" s="188"/>
      <c r="P27" s="181"/>
    </row>
    <row r="28" spans="1:16">
      <c r="A28" s="186" t="s">
        <v>15</v>
      </c>
      <c r="B28" s="187" t="s">
        <v>330</v>
      </c>
      <c r="C28" s="188"/>
      <c r="D28" s="188" t="s">
        <v>245</v>
      </c>
      <c r="E28" s="188" t="s">
        <v>238</v>
      </c>
      <c r="F28" s="188"/>
      <c r="G28" s="189">
        <v>1968</v>
      </c>
      <c r="H28" s="189">
        <v>1968</v>
      </c>
      <c r="I28" s="189"/>
      <c r="J28" s="189"/>
      <c r="K28" s="189">
        <v>200</v>
      </c>
      <c r="L28" s="189">
        <v>200</v>
      </c>
      <c r="M28" s="189"/>
      <c r="N28" s="189"/>
      <c r="O28" s="188"/>
      <c r="P28" s="181"/>
    </row>
    <row r="29" spans="1:16">
      <c r="A29" s="186" t="s">
        <v>15</v>
      </c>
      <c r="B29" s="187" t="s">
        <v>344</v>
      </c>
      <c r="C29" s="188"/>
      <c r="D29" s="188" t="s">
        <v>245</v>
      </c>
      <c r="E29" s="188" t="s">
        <v>238</v>
      </c>
      <c r="F29" s="188"/>
      <c r="G29" s="189">
        <v>1968</v>
      </c>
      <c r="H29" s="189">
        <v>1968</v>
      </c>
      <c r="I29" s="189"/>
      <c r="J29" s="189"/>
      <c r="K29" s="189">
        <v>200</v>
      </c>
      <c r="L29" s="189">
        <v>200</v>
      </c>
      <c r="M29" s="189"/>
      <c r="N29" s="189"/>
      <c r="O29" s="188"/>
      <c r="P29" s="181"/>
    </row>
    <row r="30" spans="1:16">
      <c r="A30" s="186" t="s">
        <v>15</v>
      </c>
      <c r="B30" s="187" t="s">
        <v>331</v>
      </c>
      <c r="C30" s="188"/>
      <c r="D30" s="188" t="s">
        <v>245</v>
      </c>
      <c r="E30" s="188" t="s">
        <v>238</v>
      </c>
      <c r="F30" s="188"/>
      <c r="G30" s="189">
        <v>1968</v>
      </c>
      <c r="H30" s="189">
        <v>1968</v>
      </c>
      <c r="I30" s="189"/>
      <c r="J30" s="189"/>
      <c r="K30" s="189">
        <v>200</v>
      </c>
      <c r="L30" s="189">
        <v>200</v>
      </c>
      <c r="M30" s="189"/>
      <c r="N30" s="189"/>
      <c r="O30" s="188"/>
      <c r="P30" s="181"/>
    </row>
    <row r="31" spans="1:16" s="143" customFormat="1" ht="21" customHeight="1">
      <c r="A31" s="182">
        <v>2</v>
      </c>
      <c r="B31" s="182" t="s">
        <v>46</v>
      </c>
      <c r="C31" s="182"/>
      <c r="D31" s="182"/>
      <c r="E31" s="182"/>
      <c r="F31" s="182"/>
      <c r="G31" s="183"/>
      <c r="H31" s="183"/>
      <c r="I31" s="183"/>
      <c r="J31" s="183"/>
      <c r="K31" s="183">
        <f>SUM(K32:K46)</f>
        <v>52252</v>
      </c>
      <c r="L31" s="183">
        <f t="shared" ref="L31:N31" si="4">SUM(L32:L46)</f>
        <v>52252</v>
      </c>
      <c r="M31" s="183">
        <f t="shared" si="4"/>
        <v>0</v>
      </c>
      <c r="N31" s="183">
        <f t="shared" si="4"/>
        <v>0</v>
      </c>
      <c r="O31" s="182"/>
      <c r="P31" s="190"/>
    </row>
    <row r="32" spans="1:16">
      <c r="A32" s="186" t="s">
        <v>15</v>
      </c>
      <c r="B32" s="187" t="s">
        <v>292</v>
      </c>
      <c r="C32" s="188"/>
      <c r="D32" s="188" t="s">
        <v>245</v>
      </c>
      <c r="E32" s="188" t="s">
        <v>238</v>
      </c>
      <c r="F32" s="188"/>
      <c r="G32" s="189">
        <v>4500</v>
      </c>
      <c r="H32" s="189">
        <v>4500</v>
      </c>
      <c r="I32" s="189"/>
      <c r="J32" s="189"/>
      <c r="K32" s="189">
        <f>H16-K16</f>
        <v>4300</v>
      </c>
      <c r="L32" s="189">
        <f>K32</f>
        <v>4300</v>
      </c>
      <c r="M32" s="189"/>
      <c r="N32" s="189"/>
      <c r="O32" s="188"/>
      <c r="P32" s="181"/>
    </row>
    <row r="33" spans="1:17">
      <c r="A33" s="186" t="s">
        <v>15</v>
      </c>
      <c r="B33" s="187" t="s">
        <v>300</v>
      </c>
      <c r="C33" s="188"/>
      <c r="D33" s="188" t="s">
        <v>245</v>
      </c>
      <c r="E33" s="188" t="s">
        <v>238</v>
      </c>
      <c r="F33" s="188"/>
      <c r="G33" s="189">
        <v>750</v>
      </c>
      <c r="H33" s="189">
        <v>750</v>
      </c>
      <c r="I33" s="189"/>
      <c r="J33" s="189"/>
      <c r="K33" s="189">
        <f t="shared" ref="K33:K46" si="5">H17-K17</f>
        <v>700</v>
      </c>
      <c r="L33" s="189">
        <f t="shared" ref="L33:L46" si="6">K33</f>
        <v>700</v>
      </c>
      <c r="M33" s="189"/>
      <c r="N33" s="189"/>
      <c r="O33" s="188"/>
      <c r="P33" s="181"/>
    </row>
    <row r="34" spans="1:17" ht="25.5">
      <c r="A34" s="186" t="s">
        <v>15</v>
      </c>
      <c r="B34" s="187" t="s">
        <v>302</v>
      </c>
      <c r="C34" s="188"/>
      <c r="D34" s="188" t="s">
        <v>245</v>
      </c>
      <c r="E34" s="188" t="s">
        <v>238</v>
      </c>
      <c r="F34" s="188"/>
      <c r="G34" s="189">
        <v>1285</v>
      </c>
      <c r="H34" s="189">
        <v>1285</v>
      </c>
      <c r="I34" s="189"/>
      <c r="J34" s="189"/>
      <c r="K34" s="189">
        <f t="shared" si="5"/>
        <v>1185</v>
      </c>
      <c r="L34" s="189">
        <f t="shared" si="6"/>
        <v>1185</v>
      </c>
      <c r="M34" s="189"/>
      <c r="N34" s="189"/>
      <c r="O34" s="188"/>
      <c r="P34" s="181"/>
    </row>
    <row r="35" spans="1:17">
      <c r="A35" s="186" t="s">
        <v>15</v>
      </c>
      <c r="B35" s="187" t="s">
        <v>321</v>
      </c>
      <c r="C35" s="188"/>
      <c r="D35" s="188" t="s">
        <v>245</v>
      </c>
      <c r="E35" s="188" t="s">
        <v>238</v>
      </c>
      <c r="F35" s="188"/>
      <c r="G35" s="189">
        <v>1628</v>
      </c>
      <c r="H35" s="189">
        <v>1628</v>
      </c>
      <c r="I35" s="189"/>
      <c r="J35" s="189"/>
      <c r="K35" s="189">
        <f t="shared" si="5"/>
        <v>1428</v>
      </c>
      <c r="L35" s="189">
        <f t="shared" si="6"/>
        <v>1428</v>
      </c>
      <c r="M35" s="189"/>
      <c r="N35" s="189"/>
      <c r="O35" s="188"/>
      <c r="P35" s="181"/>
    </row>
    <row r="36" spans="1:17">
      <c r="A36" s="186" t="s">
        <v>15</v>
      </c>
      <c r="B36" s="187" t="s">
        <v>322</v>
      </c>
      <c r="C36" s="188"/>
      <c r="D36" s="188" t="s">
        <v>245</v>
      </c>
      <c r="E36" s="188" t="s">
        <v>238</v>
      </c>
      <c r="F36" s="188"/>
      <c r="G36" s="189">
        <v>1948</v>
      </c>
      <c r="H36" s="189">
        <v>1948</v>
      </c>
      <c r="I36" s="189"/>
      <c r="J36" s="189"/>
      <c r="K36" s="189">
        <f t="shared" si="5"/>
        <v>1748</v>
      </c>
      <c r="L36" s="189">
        <f t="shared" si="6"/>
        <v>1748</v>
      </c>
      <c r="M36" s="189"/>
      <c r="N36" s="189"/>
      <c r="O36" s="188"/>
      <c r="P36" s="181"/>
    </row>
    <row r="37" spans="1:17">
      <c r="A37" s="186" t="s">
        <v>15</v>
      </c>
      <c r="B37" s="187" t="s">
        <v>323</v>
      </c>
      <c r="C37" s="188"/>
      <c r="D37" s="188" t="s">
        <v>245</v>
      </c>
      <c r="E37" s="188" t="s">
        <v>238</v>
      </c>
      <c r="F37" s="188"/>
      <c r="G37" s="189">
        <v>5608</v>
      </c>
      <c r="H37" s="189">
        <v>5608</v>
      </c>
      <c r="I37" s="189"/>
      <c r="J37" s="189"/>
      <c r="K37" s="189">
        <f t="shared" si="5"/>
        <v>5408</v>
      </c>
      <c r="L37" s="189">
        <f t="shared" si="6"/>
        <v>5408</v>
      </c>
      <c r="M37" s="189"/>
      <c r="N37" s="189"/>
      <c r="O37" s="188"/>
      <c r="P37" s="181"/>
    </row>
    <row r="38" spans="1:17">
      <c r="A38" s="186" t="s">
        <v>15</v>
      </c>
      <c r="B38" s="187" t="s">
        <v>324</v>
      </c>
      <c r="C38" s="188"/>
      <c r="D38" s="188" t="s">
        <v>245</v>
      </c>
      <c r="E38" s="188" t="s">
        <v>238</v>
      </c>
      <c r="F38" s="188"/>
      <c r="G38" s="189">
        <v>5890</v>
      </c>
      <c r="H38" s="189">
        <v>5890</v>
      </c>
      <c r="I38" s="189"/>
      <c r="J38" s="189"/>
      <c r="K38" s="189">
        <f t="shared" si="5"/>
        <v>5690</v>
      </c>
      <c r="L38" s="189">
        <f t="shared" si="6"/>
        <v>5690</v>
      </c>
      <c r="M38" s="189"/>
      <c r="N38" s="189"/>
      <c r="O38" s="188"/>
      <c r="P38" s="181"/>
    </row>
    <row r="39" spans="1:17">
      <c r="A39" s="186" t="s">
        <v>15</v>
      </c>
      <c r="B39" s="187" t="s">
        <v>325</v>
      </c>
      <c r="C39" s="188"/>
      <c r="D39" s="188" t="s">
        <v>245</v>
      </c>
      <c r="E39" s="188" t="s">
        <v>238</v>
      </c>
      <c r="F39" s="188"/>
      <c r="G39" s="189">
        <v>5643</v>
      </c>
      <c r="H39" s="189">
        <v>5643</v>
      </c>
      <c r="I39" s="189"/>
      <c r="J39" s="189"/>
      <c r="K39" s="189">
        <f t="shared" si="5"/>
        <v>5443</v>
      </c>
      <c r="L39" s="189">
        <f t="shared" si="6"/>
        <v>5443</v>
      </c>
      <c r="M39" s="189"/>
      <c r="N39" s="189"/>
      <c r="O39" s="188"/>
      <c r="P39" s="181"/>
    </row>
    <row r="40" spans="1:17">
      <c r="A40" s="186" t="s">
        <v>15</v>
      </c>
      <c r="B40" s="187" t="s">
        <v>326</v>
      </c>
      <c r="C40" s="188"/>
      <c r="D40" s="188" t="s">
        <v>245</v>
      </c>
      <c r="E40" s="188" t="s">
        <v>238</v>
      </c>
      <c r="F40" s="188"/>
      <c r="G40" s="189">
        <v>7851</v>
      </c>
      <c r="H40" s="189">
        <v>7851</v>
      </c>
      <c r="I40" s="189"/>
      <c r="J40" s="189"/>
      <c r="K40" s="189">
        <f t="shared" si="5"/>
        <v>7651</v>
      </c>
      <c r="L40" s="189">
        <f t="shared" si="6"/>
        <v>7651</v>
      </c>
      <c r="M40" s="189"/>
      <c r="N40" s="189"/>
      <c r="O40" s="188"/>
      <c r="P40" s="181"/>
    </row>
    <row r="41" spans="1:17">
      <c r="A41" s="186" t="s">
        <v>15</v>
      </c>
      <c r="B41" s="187" t="s">
        <v>327</v>
      </c>
      <c r="C41" s="188"/>
      <c r="D41" s="188" t="s">
        <v>245</v>
      </c>
      <c r="E41" s="188" t="s">
        <v>238</v>
      </c>
      <c r="F41" s="188"/>
      <c r="G41" s="189">
        <v>3808</v>
      </c>
      <c r="H41" s="189">
        <v>3808</v>
      </c>
      <c r="I41" s="189"/>
      <c r="J41" s="189"/>
      <c r="K41" s="189">
        <f t="shared" si="5"/>
        <v>3608</v>
      </c>
      <c r="L41" s="189">
        <f t="shared" si="6"/>
        <v>3608</v>
      </c>
      <c r="M41" s="189"/>
      <c r="N41" s="189"/>
      <c r="O41" s="188"/>
      <c r="P41" s="181"/>
    </row>
    <row r="42" spans="1:17">
      <c r="A42" s="186" t="s">
        <v>15</v>
      </c>
      <c r="B42" s="187" t="s">
        <v>328</v>
      </c>
      <c r="C42" s="188"/>
      <c r="D42" s="188" t="s">
        <v>245</v>
      </c>
      <c r="E42" s="188" t="s">
        <v>238</v>
      </c>
      <c r="F42" s="188"/>
      <c r="G42" s="189">
        <v>5957</v>
      </c>
      <c r="H42" s="189">
        <v>5957</v>
      </c>
      <c r="I42" s="189"/>
      <c r="J42" s="189"/>
      <c r="K42" s="189">
        <f t="shared" si="5"/>
        <v>5757</v>
      </c>
      <c r="L42" s="189">
        <f t="shared" si="6"/>
        <v>5757</v>
      </c>
      <c r="M42" s="189"/>
      <c r="N42" s="189"/>
      <c r="O42" s="188"/>
      <c r="P42" s="181"/>
    </row>
    <row r="43" spans="1:17">
      <c r="A43" s="186" t="s">
        <v>15</v>
      </c>
      <c r="B43" s="187" t="s">
        <v>329</v>
      </c>
      <c r="C43" s="188"/>
      <c r="D43" s="188" t="s">
        <v>245</v>
      </c>
      <c r="E43" s="188" t="s">
        <v>238</v>
      </c>
      <c r="F43" s="188"/>
      <c r="G43" s="189">
        <v>4230</v>
      </c>
      <c r="H43" s="189">
        <v>4230</v>
      </c>
      <c r="I43" s="189"/>
      <c r="J43" s="189"/>
      <c r="K43" s="189">
        <f t="shared" si="5"/>
        <v>4030</v>
      </c>
      <c r="L43" s="189">
        <f t="shared" si="6"/>
        <v>4030</v>
      </c>
      <c r="M43" s="189"/>
      <c r="N43" s="189"/>
      <c r="O43" s="188"/>
      <c r="P43" s="181"/>
    </row>
    <row r="44" spans="1:17">
      <c r="A44" s="186" t="s">
        <v>15</v>
      </c>
      <c r="B44" s="187" t="s">
        <v>330</v>
      </c>
      <c r="C44" s="188"/>
      <c r="D44" s="188" t="s">
        <v>245</v>
      </c>
      <c r="E44" s="188" t="s">
        <v>238</v>
      </c>
      <c r="F44" s="188"/>
      <c r="G44" s="189">
        <v>1968</v>
      </c>
      <c r="H44" s="189">
        <v>1968</v>
      </c>
      <c r="I44" s="189"/>
      <c r="J44" s="189"/>
      <c r="K44" s="189">
        <f t="shared" si="5"/>
        <v>1768</v>
      </c>
      <c r="L44" s="189">
        <f t="shared" si="6"/>
        <v>1768</v>
      </c>
      <c r="M44" s="189"/>
      <c r="N44" s="189"/>
      <c r="O44" s="188"/>
      <c r="P44" s="181"/>
    </row>
    <row r="45" spans="1:17">
      <c r="A45" s="186" t="s">
        <v>15</v>
      </c>
      <c r="B45" s="187" t="s">
        <v>344</v>
      </c>
      <c r="C45" s="188"/>
      <c r="D45" s="188" t="s">
        <v>245</v>
      </c>
      <c r="E45" s="188" t="s">
        <v>238</v>
      </c>
      <c r="F45" s="188"/>
      <c r="G45" s="189">
        <v>1968</v>
      </c>
      <c r="H45" s="189">
        <v>1968</v>
      </c>
      <c r="I45" s="189"/>
      <c r="J45" s="189"/>
      <c r="K45" s="189">
        <f t="shared" si="5"/>
        <v>1768</v>
      </c>
      <c r="L45" s="189">
        <f t="shared" si="6"/>
        <v>1768</v>
      </c>
      <c r="M45" s="189"/>
      <c r="N45" s="189"/>
      <c r="O45" s="188"/>
      <c r="P45" s="181"/>
    </row>
    <row r="46" spans="1:17">
      <c r="A46" s="186" t="s">
        <v>15</v>
      </c>
      <c r="B46" s="187" t="s">
        <v>331</v>
      </c>
      <c r="C46" s="188"/>
      <c r="D46" s="188" t="s">
        <v>245</v>
      </c>
      <c r="E46" s="188" t="s">
        <v>238</v>
      </c>
      <c r="F46" s="188"/>
      <c r="G46" s="189">
        <v>1968</v>
      </c>
      <c r="H46" s="189">
        <v>1968</v>
      </c>
      <c r="I46" s="189"/>
      <c r="J46" s="189"/>
      <c r="K46" s="189">
        <f t="shared" si="5"/>
        <v>1768</v>
      </c>
      <c r="L46" s="189">
        <f t="shared" si="6"/>
        <v>1768</v>
      </c>
      <c r="M46" s="189"/>
      <c r="N46" s="189"/>
      <c r="O46" s="188"/>
      <c r="P46" s="181"/>
    </row>
    <row r="47" spans="1:17" s="154" customFormat="1" ht="35.25" customHeight="1">
      <c r="A47" s="191" t="s">
        <v>20</v>
      </c>
      <c r="B47" s="192" t="s">
        <v>333</v>
      </c>
      <c r="C47" s="191"/>
      <c r="D47" s="191"/>
      <c r="E47" s="191"/>
      <c r="F47" s="191"/>
      <c r="G47" s="193"/>
      <c r="H47" s="193"/>
      <c r="I47" s="193"/>
      <c r="J47" s="193"/>
      <c r="K47" s="193">
        <f t="shared" ref="K47:N47" si="7">K48+K51</f>
        <v>13160</v>
      </c>
      <c r="L47" s="193">
        <f t="shared" si="7"/>
        <v>13160</v>
      </c>
      <c r="M47" s="193">
        <f t="shared" si="7"/>
        <v>0</v>
      </c>
      <c r="N47" s="193">
        <f t="shared" si="7"/>
        <v>0</v>
      </c>
      <c r="O47" s="194"/>
      <c r="P47" s="195"/>
      <c r="Q47" s="153"/>
    </row>
    <row r="48" spans="1:17" ht="21.95" customHeight="1">
      <c r="A48" s="182">
        <v>1</v>
      </c>
      <c r="B48" s="182" t="s">
        <v>45</v>
      </c>
      <c r="C48" s="182"/>
      <c r="D48" s="185"/>
      <c r="E48" s="185"/>
      <c r="F48" s="185"/>
      <c r="G48" s="183"/>
      <c r="H48" s="183"/>
      <c r="I48" s="183"/>
      <c r="J48" s="183"/>
      <c r="K48" s="183">
        <f>SUM(K49:K50)</f>
        <v>1000</v>
      </c>
      <c r="L48" s="183">
        <f t="shared" ref="L48:N48" si="8">SUM(L49:L50)</f>
        <v>1000</v>
      </c>
      <c r="M48" s="183">
        <f t="shared" si="8"/>
        <v>0</v>
      </c>
      <c r="N48" s="183">
        <f t="shared" si="8"/>
        <v>0</v>
      </c>
      <c r="O48" s="182"/>
      <c r="P48" s="181"/>
    </row>
    <row r="49" spans="1:17" ht="32.25" customHeight="1">
      <c r="A49" s="186" t="s">
        <v>15</v>
      </c>
      <c r="B49" s="196" t="s">
        <v>309</v>
      </c>
      <c r="C49" s="188"/>
      <c r="D49" s="197"/>
      <c r="E49" s="197"/>
      <c r="F49" s="197"/>
      <c r="G49" s="189">
        <v>8000</v>
      </c>
      <c r="H49" s="189">
        <v>8000</v>
      </c>
      <c r="I49" s="189"/>
      <c r="J49" s="189"/>
      <c r="K49" s="189">
        <v>500</v>
      </c>
      <c r="L49" s="189">
        <v>500</v>
      </c>
      <c r="M49" s="189"/>
      <c r="N49" s="189"/>
      <c r="O49" s="188"/>
      <c r="P49" s="181"/>
    </row>
    <row r="50" spans="1:17" ht="28.5" customHeight="1">
      <c r="A50" s="186" t="s">
        <v>15</v>
      </c>
      <c r="B50" s="196" t="s">
        <v>310</v>
      </c>
      <c r="C50" s="188"/>
      <c r="D50" s="197"/>
      <c r="E50" s="197"/>
      <c r="F50" s="197"/>
      <c r="G50" s="189">
        <f>H50</f>
        <v>5160</v>
      </c>
      <c r="H50" s="189">
        <v>5160</v>
      </c>
      <c r="I50" s="189"/>
      <c r="J50" s="189"/>
      <c r="K50" s="189">
        <v>500</v>
      </c>
      <c r="L50" s="189">
        <v>500</v>
      </c>
      <c r="M50" s="189"/>
      <c r="N50" s="189"/>
      <c r="O50" s="188"/>
      <c r="P50" s="181"/>
    </row>
    <row r="51" spans="1:17" s="143" customFormat="1" ht="22.5" customHeight="1">
      <c r="A51" s="182">
        <v>2</v>
      </c>
      <c r="B51" s="182" t="s">
        <v>46</v>
      </c>
      <c r="C51" s="182"/>
      <c r="D51" s="182"/>
      <c r="E51" s="182"/>
      <c r="F51" s="182"/>
      <c r="G51" s="183"/>
      <c r="H51" s="183"/>
      <c r="I51" s="183">
        <f t="shared" ref="I51:J51" si="9">SUM(I52:I53)</f>
        <v>0</v>
      </c>
      <c r="J51" s="183">
        <f t="shared" si="9"/>
        <v>0</v>
      </c>
      <c r="K51" s="183">
        <f>SUM(K52:K53)</f>
        <v>12160</v>
      </c>
      <c r="L51" s="183">
        <f t="shared" ref="L51:N51" si="10">SUM(L52:L53)</f>
        <v>12160</v>
      </c>
      <c r="M51" s="183">
        <f t="shared" si="10"/>
        <v>0</v>
      </c>
      <c r="N51" s="183">
        <f t="shared" si="10"/>
        <v>0</v>
      </c>
      <c r="O51" s="182"/>
      <c r="P51" s="190"/>
    </row>
    <row r="52" spans="1:17" ht="32.25" customHeight="1">
      <c r="A52" s="186" t="s">
        <v>15</v>
      </c>
      <c r="B52" s="196" t="s">
        <v>309</v>
      </c>
      <c r="C52" s="188"/>
      <c r="D52" s="197"/>
      <c r="E52" s="197"/>
      <c r="F52" s="197"/>
      <c r="G52" s="189">
        <v>8000</v>
      </c>
      <c r="H52" s="189">
        <v>8000</v>
      </c>
      <c r="I52" s="189"/>
      <c r="J52" s="189"/>
      <c r="K52" s="189">
        <f>H49-K49</f>
        <v>7500</v>
      </c>
      <c r="L52" s="189">
        <f>K52</f>
        <v>7500</v>
      </c>
      <c r="M52" s="189"/>
      <c r="N52" s="189"/>
      <c r="O52" s="188"/>
      <c r="P52" s="181"/>
    </row>
    <row r="53" spans="1:17" ht="28.5" customHeight="1">
      <c r="A53" s="186" t="s">
        <v>15</v>
      </c>
      <c r="B53" s="196" t="s">
        <v>310</v>
      </c>
      <c r="C53" s="188"/>
      <c r="D53" s="197"/>
      <c r="E53" s="197"/>
      <c r="F53" s="197"/>
      <c r="G53" s="189">
        <f>H53</f>
        <v>5160</v>
      </c>
      <c r="H53" s="189">
        <v>5160</v>
      </c>
      <c r="I53" s="189"/>
      <c r="J53" s="189"/>
      <c r="K53" s="189">
        <f>H50-K50</f>
        <v>4660</v>
      </c>
      <c r="L53" s="189">
        <f>K53</f>
        <v>4660</v>
      </c>
      <c r="M53" s="189"/>
      <c r="N53" s="189"/>
      <c r="O53" s="188"/>
      <c r="P53" s="181"/>
    </row>
    <row r="54" spans="1:17" s="151" customFormat="1" ht="23.25" customHeight="1">
      <c r="A54" s="191" t="s">
        <v>66</v>
      </c>
      <c r="B54" s="192" t="s">
        <v>334</v>
      </c>
      <c r="C54" s="191"/>
      <c r="D54" s="191"/>
      <c r="E54" s="191"/>
      <c r="F54" s="191"/>
      <c r="G54" s="193"/>
      <c r="H54" s="193"/>
      <c r="I54" s="193"/>
      <c r="J54" s="193"/>
      <c r="K54" s="193">
        <f>K55+K57</f>
        <v>10000</v>
      </c>
      <c r="L54" s="193">
        <f>L55+L57</f>
        <v>10000</v>
      </c>
      <c r="M54" s="193">
        <f>M55+M57</f>
        <v>0</v>
      </c>
      <c r="N54" s="193">
        <f>N55+N57</f>
        <v>0</v>
      </c>
      <c r="O54" s="194"/>
      <c r="P54" s="195"/>
      <c r="Q54" s="150"/>
    </row>
    <row r="55" spans="1:17" ht="21.95" customHeight="1">
      <c r="A55" s="182">
        <v>1</v>
      </c>
      <c r="B55" s="182" t="s">
        <v>45</v>
      </c>
      <c r="C55" s="182"/>
      <c r="D55" s="185"/>
      <c r="E55" s="185"/>
      <c r="F55" s="185"/>
      <c r="G55" s="183"/>
      <c r="H55" s="183"/>
      <c r="I55" s="183"/>
      <c r="J55" s="183"/>
      <c r="K55" s="183">
        <f>SUM(K56:K56)</f>
        <v>500</v>
      </c>
      <c r="L55" s="183">
        <f>SUM(L56:L56)</f>
        <v>500</v>
      </c>
      <c r="M55" s="183">
        <f>SUM(M56:M56)</f>
        <v>0</v>
      </c>
      <c r="N55" s="183">
        <f>SUM(N56:N56)</f>
        <v>0</v>
      </c>
      <c r="O55" s="182"/>
      <c r="P55" s="181"/>
    </row>
    <row r="56" spans="1:17" ht="27.95" customHeight="1">
      <c r="A56" s="186" t="s">
        <v>15</v>
      </c>
      <c r="B56" s="198" t="s">
        <v>308</v>
      </c>
      <c r="C56" s="198"/>
      <c r="D56" s="188"/>
      <c r="E56" s="188"/>
      <c r="F56" s="188"/>
      <c r="G56" s="189">
        <f>H56</f>
        <v>2500</v>
      </c>
      <c r="H56" s="189">
        <v>2500</v>
      </c>
      <c r="I56" s="189"/>
      <c r="J56" s="189"/>
      <c r="K56" s="189">
        <v>500</v>
      </c>
      <c r="L56" s="189">
        <v>500</v>
      </c>
      <c r="M56" s="189"/>
      <c r="N56" s="189"/>
      <c r="O56" s="189"/>
      <c r="P56" s="189"/>
      <c r="Q56" s="152"/>
    </row>
    <row r="57" spans="1:17" s="143" customFormat="1" ht="22.5" customHeight="1">
      <c r="A57" s="182">
        <v>2</v>
      </c>
      <c r="B57" s="182" t="s">
        <v>46</v>
      </c>
      <c r="C57" s="182"/>
      <c r="D57" s="182"/>
      <c r="E57" s="182"/>
      <c r="F57" s="182"/>
      <c r="G57" s="183"/>
      <c r="H57" s="183"/>
      <c r="I57" s="183"/>
      <c r="J57" s="183"/>
      <c r="K57" s="183">
        <f>SUM(K58:K61)</f>
        <v>9500</v>
      </c>
      <c r="L57" s="183">
        <f>SUM(L58:L61)</f>
        <v>9500</v>
      </c>
      <c r="M57" s="183">
        <f t="shared" ref="M57:N57" si="11">SUM(M58:M59)</f>
        <v>0</v>
      </c>
      <c r="N57" s="183">
        <f t="shared" si="11"/>
        <v>0</v>
      </c>
      <c r="O57" s="182"/>
      <c r="P57" s="190"/>
    </row>
    <row r="58" spans="1:17" ht="27.95" customHeight="1">
      <c r="A58" s="186" t="s">
        <v>15</v>
      </c>
      <c r="B58" s="198" t="s">
        <v>336</v>
      </c>
      <c r="C58" s="198">
        <v>7713157</v>
      </c>
      <c r="D58" s="188" t="s">
        <v>286</v>
      </c>
      <c r="E58" s="188" t="s">
        <v>252</v>
      </c>
      <c r="F58" s="188" t="s">
        <v>338</v>
      </c>
      <c r="G58" s="189">
        <v>37750.04</v>
      </c>
      <c r="H58" s="189">
        <v>37750.04</v>
      </c>
      <c r="I58" s="189"/>
      <c r="J58" s="189"/>
      <c r="K58" s="189">
        <v>1770</v>
      </c>
      <c r="L58" s="189">
        <v>1770</v>
      </c>
      <c r="M58" s="189"/>
      <c r="N58" s="189"/>
      <c r="O58" s="189"/>
      <c r="P58" s="189"/>
      <c r="Q58" s="152"/>
    </row>
    <row r="59" spans="1:17" ht="27.95" customHeight="1">
      <c r="A59" s="186" t="s">
        <v>15</v>
      </c>
      <c r="B59" s="198" t="s">
        <v>337</v>
      </c>
      <c r="C59" s="198">
        <v>7778421</v>
      </c>
      <c r="D59" s="188" t="s">
        <v>239</v>
      </c>
      <c r="E59" s="188" t="s">
        <v>252</v>
      </c>
      <c r="F59" s="188" t="s">
        <v>339</v>
      </c>
      <c r="G59" s="189">
        <v>14063.574000000001</v>
      </c>
      <c r="H59" s="189">
        <v>12526.574000000001</v>
      </c>
      <c r="I59" s="189"/>
      <c r="J59" s="189"/>
      <c r="K59" s="189">
        <v>4800</v>
      </c>
      <c r="L59" s="189">
        <v>4800</v>
      </c>
      <c r="M59" s="189"/>
      <c r="N59" s="189"/>
      <c r="O59" s="189"/>
      <c r="P59" s="189"/>
      <c r="Q59" s="152"/>
    </row>
    <row r="60" spans="1:17" ht="27.95" customHeight="1">
      <c r="A60" s="186" t="s">
        <v>15</v>
      </c>
      <c r="B60" s="198" t="s">
        <v>323</v>
      </c>
      <c r="C60" s="198"/>
      <c r="D60" s="188"/>
      <c r="E60" s="188"/>
      <c r="F60" s="188"/>
      <c r="G60" s="189">
        <v>5608</v>
      </c>
      <c r="H60" s="189">
        <v>5608</v>
      </c>
      <c r="I60" s="189"/>
      <c r="J60" s="189"/>
      <c r="K60" s="189">
        <v>930</v>
      </c>
      <c r="L60" s="189">
        <v>930</v>
      </c>
      <c r="M60" s="189"/>
      <c r="N60" s="189"/>
      <c r="O60" s="189"/>
      <c r="P60" s="199"/>
      <c r="Q60" s="178"/>
    </row>
    <row r="61" spans="1:17" ht="27.95" customHeight="1">
      <c r="A61" s="186" t="s">
        <v>15</v>
      </c>
      <c r="B61" s="198" t="s">
        <v>308</v>
      </c>
      <c r="C61" s="198"/>
      <c r="D61" s="188"/>
      <c r="E61" s="188"/>
      <c r="F61" s="188"/>
      <c r="G61" s="189">
        <f>H61</f>
        <v>2500</v>
      </c>
      <c r="H61" s="189">
        <v>2500</v>
      </c>
      <c r="I61" s="189"/>
      <c r="J61" s="189"/>
      <c r="K61" s="189">
        <v>2000</v>
      </c>
      <c r="L61" s="189">
        <v>2000</v>
      </c>
      <c r="M61" s="189"/>
      <c r="N61" s="189"/>
      <c r="O61" s="189"/>
      <c r="P61" s="189"/>
      <c r="Q61" s="152"/>
    </row>
    <row r="62" spans="1:17" s="145" customFormat="1" ht="32.25" customHeight="1">
      <c r="A62" s="182" t="s">
        <v>70</v>
      </c>
      <c r="B62" s="182" t="s">
        <v>306</v>
      </c>
      <c r="C62" s="182"/>
      <c r="D62" s="182"/>
      <c r="E62" s="182"/>
      <c r="F62" s="182"/>
      <c r="G62" s="183"/>
      <c r="H62" s="183"/>
      <c r="I62" s="183">
        <f t="shared" ref="I62:N62" si="12">I63+I64</f>
        <v>21086.724919</v>
      </c>
      <c r="J62" s="183">
        <f t="shared" si="12"/>
        <v>21086.724919</v>
      </c>
      <c r="K62" s="183">
        <f t="shared" si="12"/>
        <v>115819.370081</v>
      </c>
      <c r="L62" s="183">
        <f t="shared" si="12"/>
        <v>115819.370081</v>
      </c>
      <c r="M62" s="183">
        <f t="shared" si="12"/>
        <v>0</v>
      </c>
      <c r="N62" s="183">
        <f t="shared" si="12"/>
        <v>0</v>
      </c>
      <c r="O62" s="182"/>
      <c r="P62" s="180"/>
    </row>
    <row r="63" spans="1:17" ht="21.95" customHeight="1">
      <c r="A63" s="182" t="s">
        <v>19</v>
      </c>
      <c r="B63" s="182" t="s">
        <v>45</v>
      </c>
      <c r="C63" s="182"/>
      <c r="D63" s="182"/>
      <c r="E63" s="182"/>
      <c r="F63" s="182"/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2"/>
      <c r="P63" s="181"/>
    </row>
    <row r="64" spans="1:17" ht="27.95" customHeight="1">
      <c r="A64" s="182" t="s">
        <v>20</v>
      </c>
      <c r="B64" s="182" t="s">
        <v>56</v>
      </c>
      <c r="C64" s="182"/>
      <c r="D64" s="182"/>
      <c r="E64" s="182"/>
      <c r="F64" s="182"/>
      <c r="G64" s="183"/>
      <c r="H64" s="183"/>
      <c r="I64" s="183">
        <f>I65+I73</f>
        <v>21086.724919</v>
      </c>
      <c r="J64" s="183">
        <f t="shared" ref="J64:L64" si="13">J65+J73</f>
        <v>21086.724919</v>
      </c>
      <c r="K64" s="183">
        <f t="shared" si="13"/>
        <v>115819.370081</v>
      </c>
      <c r="L64" s="183">
        <f t="shared" si="13"/>
        <v>115819.370081</v>
      </c>
      <c r="M64" s="183">
        <f t="shared" ref="M64:N64" si="14">M65</f>
        <v>0</v>
      </c>
      <c r="N64" s="183">
        <f t="shared" si="14"/>
        <v>0</v>
      </c>
      <c r="O64" s="182"/>
      <c r="P64" s="181"/>
    </row>
    <row r="65" spans="1:16" ht="41.25" customHeight="1">
      <c r="A65" s="200" t="s">
        <v>31</v>
      </c>
      <c r="B65" s="201" t="s">
        <v>48</v>
      </c>
      <c r="C65" s="182"/>
      <c r="D65" s="182"/>
      <c r="E65" s="182"/>
      <c r="F65" s="182"/>
      <c r="G65" s="183"/>
      <c r="H65" s="183"/>
      <c r="I65" s="183">
        <f t="shared" ref="I65:N65" si="15">SUM(I66:I72)</f>
        <v>21086.724919</v>
      </c>
      <c r="J65" s="183">
        <f t="shared" si="15"/>
        <v>21086.724919</v>
      </c>
      <c r="K65" s="183">
        <f t="shared" si="15"/>
        <v>110341.370081</v>
      </c>
      <c r="L65" s="183">
        <f t="shared" si="15"/>
        <v>110341.370081</v>
      </c>
      <c r="M65" s="183">
        <f t="shared" si="15"/>
        <v>0</v>
      </c>
      <c r="N65" s="183">
        <f t="shared" si="15"/>
        <v>0</v>
      </c>
      <c r="O65" s="182"/>
      <c r="P65" s="181"/>
    </row>
    <row r="66" spans="1:16" ht="35.25" customHeight="1">
      <c r="A66" s="186" t="s">
        <v>15</v>
      </c>
      <c r="B66" s="198" t="s">
        <v>240</v>
      </c>
      <c r="C66" s="188">
        <v>7813033</v>
      </c>
      <c r="D66" s="188" t="s">
        <v>285</v>
      </c>
      <c r="E66" s="188" t="s">
        <v>273</v>
      </c>
      <c r="F66" s="188" t="s">
        <v>295</v>
      </c>
      <c r="G66" s="189">
        <v>10000</v>
      </c>
      <c r="H66" s="189">
        <v>10000</v>
      </c>
      <c r="I66" s="189">
        <f>J66</f>
        <v>2591.313975</v>
      </c>
      <c r="J66" s="189">
        <v>2591.313975</v>
      </c>
      <c r="K66" s="189">
        <f>L66</f>
        <v>7408.686025</v>
      </c>
      <c r="L66" s="189">
        <f>H66-J66</f>
        <v>7408.686025</v>
      </c>
      <c r="M66" s="189"/>
      <c r="N66" s="189"/>
      <c r="O66" s="188"/>
      <c r="P66" s="181"/>
    </row>
    <row r="67" spans="1:16" ht="35.25" customHeight="1">
      <c r="A67" s="186" t="s">
        <v>15</v>
      </c>
      <c r="B67" s="198" t="s">
        <v>293</v>
      </c>
      <c r="C67" s="188">
        <v>7778471</v>
      </c>
      <c r="D67" s="188" t="s">
        <v>294</v>
      </c>
      <c r="E67" s="188" t="s">
        <v>273</v>
      </c>
      <c r="F67" s="188" t="s">
        <v>296</v>
      </c>
      <c r="G67" s="189">
        <v>2500</v>
      </c>
      <c r="H67" s="189">
        <v>2500</v>
      </c>
      <c r="I67" s="189">
        <f>J67</f>
        <v>173.50399999999999</v>
      </c>
      <c r="J67" s="189">
        <f>200-26.496</f>
        <v>173.50399999999999</v>
      </c>
      <c r="K67" s="189">
        <f>L67</f>
        <v>2326.4960000000001</v>
      </c>
      <c r="L67" s="189">
        <f>H67-J67</f>
        <v>2326.4960000000001</v>
      </c>
      <c r="M67" s="189"/>
      <c r="N67" s="189"/>
      <c r="O67" s="188"/>
      <c r="P67" s="181"/>
    </row>
    <row r="68" spans="1:16" ht="47.25" customHeight="1">
      <c r="A68" s="186" t="s">
        <v>15</v>
      </c>
      <c r="B68" s="198" t="s">
        <v>288</v>
      </c>
      <c r="C68" s="188">
        <v>7828198</v>
      </c>
      <c r="D68" s="188" t="s">
        <v>285</v>
      </c>
      <c r="E68" s="188" t="s">
        <v>273</v>
      </c>
      <c r="F68" s="188" t="s">
        <v>297</v>
      </c>
      <c r="G68" s="189">
        <v>14100</v>
      </c>
      <c r="H68" s="189">
        <v>14100</v>
      </c>
      <c r="I68" s="189">
        <f>J68</f>
        <v>10222.639000000001</v>
      </c>
      <c r="J68" s="189">
        <f>6545+1381.949+2295.69</f>
        <v>10222.639000000001</v>
      </c>
      <c r="K68" s="189">
        <f>L68</f>
        <v>3877.360999999999</v>
      </c>
      <c r="L68" s="189">
        <f>H68-J68</f>
        <v>3877.360999999999</v>
      </c>
      <c r="M68" s="189"/>
      <c r="N68" s="189"/>
      <c r="O68" s="188"/>
      <c r="P68" s="181"/>
    </row>
    <row r="69" spans="1:16" ht="35.25" customHeight="1">
      <c r="A69" s="186" t="s">
        <v>15</v>
      </c>
      <c r="B69" s="198" t="s">
        <v>241</v>
      </c>
      <c r="C69" s="188">
        <v>7787810</v>
      </c>
      <c r="D69" s="188" t="s">
        <v>285</v>
      </c>
      <c r="E69" s="188" t="s">
        <v>291</v>
      </c>
      <c r="F69" s="188" t="s">
        <v>298</v>
      </c>
      <c r="G69" s="189">
        <v>9440.0949999999993</v>
      </c>
      <c r="H69" s="189">
        <v>9440.0949999999993</v>
      </c>
      <c r="I69" s="189">
        <v>132.71797599999999</v>
      </c>
      <c r="J69" s="189">
        <v>132.71797599999999</v>
      </c>
      <c r="K69" s="189">
        <v>9307.3770239999994</v>
      </c>
      <c r="L69" s="189">
        <v>9307.3770239999994</v>
      </c>
      <c r="M69" s="189"/>
      <c r="N69" s="189"/>
      <c r="O69" s="188"/>
      <c r="P69" s="181"/>
    </row>
    <row r="70" spans="1:16" ht="35.25" customHeight="1">
      <c r="A70" s="186" t="s">
        <v>15</v>
      </c>
      <c r="B70" s="198" t="s">
        <v>242</v>
      </c>
      <c r="C70" s="188"/>
      <c r="D70" s="188" t="s">
        <v>285</v>
      </c>
      <c r="E70" s="188" t="s">
        <v>291</v>
      </c>
      <c r="F70" s="188" t="s">
        <v>299</v>
      </c>
      <c r="G70" s="189">
        <v>12000</v>
      </c>
      <c r="H70" s="189">
        <v>12000</v>
      </c>
      <c r="I70" s="189">
        <v>0</v>
      </c>
      <c r="J70" s="189">
        <v>0</v>
      </c>
      <c r="K70" s="189">
        <v>12000</v>
      </c>
      <c r="L70" s="189">
        <v>12000</v>
      </c>
      <c r="M70" s="189"/>
      <c r="N70" s="189"/>
      <c r="O70" s="188"/>
      <c r="P70" s="181"/>
    </row>
    <row r="71" spans="1:16" ht="40.5" customHeight="1">
      <c r="A71" s="186" t="s">
        <v>15</v>
      </c>
      <c r="B71" s="198" t="s">
        <v>304</v>
      </c>
      <c r="C71" s="188"/>
      <c r="D71" s="188" t="s">
        <v>285</v>
      </c>
      <c r="E71" s="188" t="s">
        <v>303</v>
      </c>
      <c r="F71" s="188" t="s">
        <v>305</v>
      </c>
      <c r="G71" s="189">
        <v>4200</v>
      </c>
      <c r="H71" s="189">
        <v>4200</v>
      </c>
      <c r="I71" s="189">
        <f>J71</f>
        <v>3141.292007</v>
      </c>
      <c r="J71" s="189">
        <v>3141.292007</v>
      </c>
      <c r="K71" s="189">
        <f t="shared" ref="K71:K72" si="16">L71</f>
        <v>1058.707993</v>
      </c>
      <c r="L71" s="189">
        <f t="shared" ref="L71:L72" si="17">H71-J71</f>
        <v>1058.707993</v>
      </c>
      <c r="M71" s="189"/>
      <c r="N71" s="189"/>
      <c r="O71" s="188"/>
      <c r="P71" s="181"/>
    </row>
    <row r="72" spans="1:16" ht="43.5" customHeight="1">
      <c r="A72" s="186" t="s">
        <v>15</v>
      </c>
      <c r="B72" s="198" t="s">
        <v>243</v>
      </c>
      <c r="C72" s="188"/>
      <c r="D72" s="188" t="s">
        <v>286</v>
      </c>
      <c r="E72" s="188" t="s">
        <v>273</v>
      </c>
      <c r="F72" s="188"/>
      <c r="G72" s="189">
        <v>79188</v>
      </c>
      <c r="H72" s="189">
        <v>79188</v>
      </c>
      <c r="I72" s="189">
        <f t="shared" ref="I72" si="18">J72</f>
        <v>4825.2579610000003</v>
      </c>
      <c r="J72" s="189">
        <v>4825.2579610000003</v>
      </c>
      <c r="K72" s="189">
        <f t="shared" si="16"/>
        <v>74362.742039000004</v>
      </c>
      <c r="L72" s="189">
        <f t="shared" si="17"/>
        <v>74362.742039000004</v>
      </c>
      <c r="M72" s="189"/>
      <c r="N72" s="189"/>
      <c r="O72" s="188"/>
      <c r="P72" s="181"/>
    </row>
    <row r="73" spans="1:16" s="145" customFormat="1" ht="43.5" customHeight="1">
      <c r="A73" s="200" t="s">
        <v>47</v>
      </c>
      <c r="B73" s="201" t="s">
        <v>340</v>
      </c>
      <c r="C73" s="182"/>
      <c r="D73" s="182"/>
      <c r="E73" s="182"/>
      <c r="F73" s="182"/>
      <c r="G73" s="183"/>
      <c r="H73" s="183"/>
      <c r="I73" s="183">
        <f t="shared" ref="I73:L73" si="19">SUM(I74:I75)</f>
        <v>0</v>
      </c>
      <c r="J73" s="183">
        <f t="shared" si="19"/>
        <v>0</v>
      </c>
      <c r="K73" s="183">
        <f t="shared" si="19"/>
        <v>5478</v>
      </c>
      <c r="L73" s="183">
        <f t="shared" si="19"/>
        <v>5478</v>
      </c>
      <c r="M73" s="183"/>
      <c r="N73" s="183"/>
      <c r="O73" s="182"/>
      <c r="P73" s="180"/>
    </row>
    <row r="74" spans="1:16" ht="43.5" customHeight="1">
      <c r="A74" s="186" t="s">
        <v>335</v>
      </c>
      <c r="B74" s="198" t="s">
        <v>341</v>
      </c>
      <c r="C74" s="188"/>
      <c r="D74" s="188" t="s">
        <v>286</v>
      </c>
      <c r="E74" s="188" t="s">
        <v>291</v>
      </c>
      <c r="F74" s="188"/>
      <c r="G74" s="189">
        <v>1000</v>
      </c>
      <c r="H74" s="189">
        <v>1000</v>
      </c>
      <c r="I74" s="189"/>
      <c r="J74" s="189"/>
      <c r="K74" s="189">
        <v>1000</v>
      </c>
      <c r="L74" s="189">
        <v>1000</v>
      </c>
      <c r="M74" s="189"/>
      <c r="N74" s="189"/>
      <c r="O74" s="188"/>
      <c r="P74" s="181"/>
    </row>
    <row r="75" spans="1:16" ht="43.5" customHeight="1">
      <c r="A75" s="186" t="s">
        <v>335</v>
      </c>
      <c r="B75" s="198" t="s">
        <v>323</v>
      </c>
      <c r="C75" s="188"/>
      <c r="D75" s="188" t="s">
        <v>285</v>
      </c>
      <c r="E75" s="188" t="s">
        <v>303</v>
      </c>
      <c r="F75" s="188"/>
      <c r="G75" s="189">
        <v>5608</v>
      </c>
      <c r="H75" s="189">
        <v>5608</v>
      </c>
      <c r="I75" s="189"/>
      <c r="J75" s="189"/>
      <c r="K75" s="189">
        <v>4478</v>
      </c>
      <c r="L75" s="189">
        <v>4478</v>
      </c>
      <c r="M75" s="189"/>
      <c r="N75" s="189"/>
      <c r="O75" s="188"/>
      <c r="P75" s="181"/>
    </row>
    <row r="76" spans="1:16" s="145" customFormat="1" ht="39.75" customHeight="1">
      <c r="A76" s="182" t="s">
        <v>71</v>
      </c>
      <c r="B76" s="182" t="s">
        <v>343</v>
      </c>
      <c r="C76" s="182"/>
      <c r="D76" s="182"/>
      <c r="E76" s="182"/>
      <c r="F76" s="182"/>
      <c r="G76" s="183">
        <f>G77+G79</f>
        <v>0</v>
      </c>
      <c r="H76" s="183">
        <f>H77+H79</f>
        <v>0</v>
      </c>
      <c r="I76" s="183"/>
      <c r="J76" s="183"/>
      <c r="K76" s="183">
        <f t="shared" ref="K76:N76" si="20">K77+K79</f>
        <v>4340</v>
      </c>
      <c r="L76" s="183">
        <f t="shared" si="20"/>
        <v>4340</v>
      </c>
      <c r="M76" s="183">
        <f t="shared" si="20"/>
        <v>0</v>
      </c>
      <c r="N76" s="183">
        <f t="shared" si="20"/>
        <v>0</v>
      </c>
      <c r="O76" s="182"/>
      <c r="P76" s="180"/>
    </row>
    <row r="77" spans="1:16" ht="21.95" customHeight="1">
      <c r="A77" s="182" t="s">
        <v>19</v>
      </c>
      <c r="B77" s="182" t="s">
        <v>45</v>
      </c>
      <c r="C77" s="182"/>
      <c r="D77" s="182"/>
      <c r="E77" s="182"/>
      <c r="F77" s="182"/>
      <c r="G77" s="183"/>
      <c r="H77" s="183"/>
      <c r="I77" s="183"/>
      <c r="J77" s="183"/>
      <c r="K77" s="183">
        <f>K78</f>
        <v>870</v>
      </c>
      <c r="L77" s="183">
        <f t="shared" ref="L77:N77" si="21">L78</f>
        <v>870</v>
      </c>
      <c r="M77" s="183">
        <f t="shared" si="21"/>
        <v>0</v>
      </c>
      <c r="N77" s="183">
        <f t="shared" si="21"/>
        <v>0</v>
      </c>
      <c r="O77" s="182"/>
      <c r="P77" s="181"/>
    </row>
    <row r="78" spans="1:16" s="142" customFormat="1" ht="35.25" customHeight="1">
      <c r="A78" s="188">
        <v>1</v>
      </c>
      <c r="B78" s="196" t="s">
        <v>289</v>
      </c>
      <c r="C78" s="202"/>
      <c r="D78" s="202" t="s">
        <v>237</v>
      </c>
      <c r="E78" s="202" t="s">
        <v>238</v>
      </c>
      <c r="F78" s="202"/>
      <c r="G78" s="189">
        <f>H78</f>
        <v>4340</v>
      </c>
      <c r="H78" s="189">
        <v>4340</v>
      </c>
      <c r="I78" s="189"/>
      <c r="J78" s="189"/>
      <c r="K78" s="189">
        <f t="shared" ref="K78" si="22">L78</f>
        <v>870</v>
      </c>
      <c r="L78" s="189">
        <v>870</v>
      </c>
      <c r="M78" s="189"/>
      <c r="N78" s="189"/>
      <c r="O78" s="202"/>
      <c r="P78" s="203"/>
    </row>
    <row r="79" spans="1:16" ht="27.95" customHeight="1">
      <c r="A79" s="182" t="s">
        <v>66</v>
      </c>
      <c r="B79" s="182" t="s">
        <v>56</v>
      </c>
      <c r="C79" s="182"/>
      <c r="D79" s="182"/>
      <c r="E79" s="182"/>
      <c r="F79" s="182"/>
      <c r="G79" s="183"/>
      <c r="H79" s="183"/>
      <c r="I79" s="183">
        <f t="shared" ref="I79:J79" si="23">I80</f>
        <v>0</v>
      </c>
      <c r="J79" s="183">
        <f t="shared" si="23"/>
        <v>0</v>
      </c>
      <c r="K79" s="183">
        <f>K80</f>
        <v>3470</v>
      </c>
      <c r="L79" s="183">
        <f t="shared" ref="L79:N79" si="24">L80</f>
        <v>3470</v>
      </c>
      <c r="M79" s="183">
        <f t="shared" si="24"/>
        <v>0</v>
      </c>
      <c r="N79" s="183">
        <f t="shared" si="24"/>
        <v>0</v>
      </c>
      <c r="O79" s="182"/>
      <c r="P79" s="181"/>
    </row>
    <row r="80" spans="1:16" ht="33.75" customHeight="1">
      <c r="A80" s="200" t="s">
        <v>31</v>
      </c>
      <c r="B80" s="201" t="s">
        <v>345</v>
      </c>
      <c r="C80" s="182"/>
      <c r="D80" s="182"/>
      <c r="E80" s="182"/>
      <c r="F80" s="182"/>
      <c r="G80" s="183">
        <f t="shared" ref="G80:N80" si="25">SUM(G81:G81)</f>
        <v>4340</v>
      </c>
      <c r="H80" s="183">
        <f t="shared" si="25"/>
        <v>4340</v>
      </c>
      <c r="I80" s="183">
        <f t="shared" si="25"/>
        <v>0</v>
      </c>
      <c r="J80" s="183">
        <f t="shared" si="25"/>
        <v>0</v>
      </c>
      <c r="K80" s="183">
        <f t="shared" si="25"/>
        <v>3470</v>
      </c>
      <c r="L80" s="183">
        <f t="shared" si="25"/>
        <v>3470</v>
      </c>
      <c r="M80" s="183">
        <f t="shared" si="25"/>
        <v>0</v>
      </c>
      <c r="N80" s="183">
        <f t="shared" si="25"/>
        <v>0</v>
      </c>
      <c r="O80" s="182"/>
      <c r="P80" s="181"/>
    </row>
    <row r="81" spans="1:16" s="142" customFormat="1" ht="35.25" customHeight="1">
      <c r="A81" s="188">
        <v>1</v>
      </c>
      <c r="B81" s="196" t="s">
        <v>289</v>
      </c>
      <c r="C81" s="202"/>
      <c r="D81" s="202" t="s">
        <v>237</v>
      </c>
      <c r="E81" s="202" t="s">
        <v>238</v>
      </c>
      <c r="F81" s="202"/>
      <c r="G81" s="189">
        <f>H81</f>
        <v>4340</v>
      </c>
      <c r="H81" s="189">
        <v>4340</v>
      </c>
      <c r="I81" s="189"/>
      <c r="J81" s="189"/>
      <c r="K81" s="189">
        <f t="shared" ref="K81" si="26">L81</f>
        <v>3470</v>
      </c>
      <c r="L81" s="189">
        <f>H78-K78</f>
        <v>3470</v>
      </c>
      <c r="M81" s="189"/>
      <c r="N81" s="189"/>
      <c r="O81" s="202"/>
      <c r="P81" s="203"/>
    </row>
    <row r="85" spans="1:16">
      <c r="G85" s="155"/>
      <c r="H85" s="156"/>
    </row>
    <row r="93" spans="1:16">
      <c r="I93" s="148"/>
    </row>
  </sheetData>
  <mergeCells count="25">
    <mergeCell ref="G8:G10"/>
    <mergeCell ref="H8:H10"/>
    <mergeCell ref="K8:K10"/>
    <mergeCell ref="L8:N8"/>
    <mergeCell ref="L9:L10"/>
    <mergeCell ref="M9:N9"/>
    <mergeCell ref="I7:I10"/>
    <mergeCell ref="J7:J10"/>
    <mergeCell ref="K7:N7"/>
    <mergeCell ref="A4:O4"/>
    <mergeCell ref="A1:O1"/>
    <mergeCell ref="A3:O3"/>
    <mergeCell ref="A5:O5"/>
    <mergeCell ref="A6:A10"/>
    <mergeCell ref="B6:B10"/>
    <mergeCell ref="C6:C10"/>
    <mergeCell ref="D6:D10"/>
    <mergeCell ref="E6:E10"/>
    <mergeCell ref="F6:H6"/>
    <mergeCell ref="A2:O2"/>
    <mergeCell ref="I6:J6"/>
    <mergeCell ref="K6:N6"/>
    <mergeCell ref="O6:O10"/>
    <mergeCell ref="F7:F10"/>
    <mergeCell ref="G7:H7"/>
  </mergeCells>
  <pageMargins left="0.59055118110236227" right="0.39370078740157483" top="0.78740157480314965" bottom="0.51181102362204722" header="0.31496062992125984" footer="0.31496062992125984"/>
  <pageSetup paperSize="9" scale="65" fitToHeight="0" orientation="landscape" r:id="rId1"/>
  <headerFooter>
    <oddFooter>&amp;R&amp;P/&amp;N</oddFooter>
  </headerFooter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Admin</cp:lastModifiedBy>
  <cp:lastPrinted>2020-12-14T09:52:16Z</cp:lastPrinted>
  <dcterms:created xsi:type="dcterms:W3CDTF">2019-08-29T06:44:41Z</dcterms:created>
  <dcterms:modified xsi:type="dcterms:W3CDTF">2020-12-14T13:35:11Z</dcterms:modified>
</cp:coreProperties>
</file>