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45" windowWidth="23550" windowHeight="10050" firstSheet="7" activeTab="7"/>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06" sheetId="5" r:id="rId8"/>
    <sheet name="Biểu 07" sheetId="2" r:id="rId9"/>
    <sheet name="Bieu 04 Thu de lai 21-25" sheetId="13" state="hidden" r:id="rId10"/>
  </sheets>
  <externalReferences>
    <externalReference r:id="rId11"/>
    <externalReference r:id="rId12"/>
    <externalReference r:id="rId13"/>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chitietbgiang2" localSheetId="5" hidden="1">{"'Sheet1'!$L$16"}</definedName>
    <definedName name="chitietbgiang2" localSheetId="6" hidden="1">{"'Sheet1'!$L$16"}</definedName>
    <definedName name="chitietbgiang2" hidden="1">{"'Sheet1'!$L$16"}</definedName>
    <definedName name="chung">66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06'!$A$1:$S$142</definedName>
    <definedName name="_xlnm.Print_Area" localSheetId="8">'Biểu 07'!$A$3:$U$107</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7">'Biểu 06'!$6:$10</definedName>
    <definedName name="_xlnm.Print_Titles" localSheetId="8">'Biểu 07'!$6:$10</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tha" localSheetId="5" hidden="1">{"'Sheet1'!$L$16"}</definedName>
    <definedName name="tha" localSheetId="6" hidden="1">{"'Sheet1'!$L$16"}</definedName>
    <definedName name="tha" hidden="1">{"'Sheet1'!$L$16"}</definedName>
    <definedName name="thepma">10500</definedName>
    <definedName name="thue">6</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ong." localSheetId="5" hidden="1">{#N/A,#N/A,FALSE,"Sheet1"}</definedName>
    <definedName name="wrn.cong." localSheetId="6" hidden="1">{#N/A,#N/A,FALSE,"Sheet1"}</definedName>
    <definedName name="wrn.cong." hidden="1">{#N/A,#N/A,FALSE,"Sheet1"}</definedName>
    <definedName name="wrn.chi._.tiÆt." localSheetId="5" hidden="1">{#N/A,#N/A,FALSE,"Chi tiÆt"}</definedName>
    <definedName name="wrn.chi._.tiÆt." localSheetId="6" hidden="1">{#N/A,#N/A,FALSE,"Chi tiÆt"}</definedName>
    <definedName name="wrn.chi._.tiÆt." hidden="1">{#N/A,#N/A,FALSE,"Chi tiÆt"}</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24519"/>
</workbook>
</file>

<file path=xl/calcChain.xml><?xml version="1.0" encoding="utf-8"?>
<calcChain xmlns="http://schemas.openxmlformats.org/spreadsheetml/2006/main">
  <c r="L91" i="5"/>
  <c r="P91"/>
  <c r="O58"/>
  <c r="P58"/>
  <c r="P15"/>
  <c r="M15"/>
  <c r="N15"/>
  <c r="O15"/>
  <c r="Q15"/>
  <c r="Q14" s="1"/>
  <c r="R15"/>
  <c r="M14"/>
  <c r="N14"/>
  <c r="R14"/>
  <c r="H107"/>
  <c r="I107"/>
  <c r="J107"/>
  <c r="K107"/>
  <c r="L107"/>
  <c r="M107"/>
  <c r="N107"/>
  <c r="O107"/>
  <c r="P107"/>
  <c r="Q107"/>
  <c r="R107"/>
  <c r="G107"/>
  <c r="H108"/>
  <c r="I108"/>
  <c r="J108"/>
  <c r="K108"/>
  <c r="L108"/>
  <c r="M108"/>
  <c r="N108"/>
  <c r="O108"/>
  <c r="P108"/>
  <c r="Q108"/>
  <c r="R108"/>
  <c r="G108"/>
  <c r="H116"/>
  <c r="I116"/>
  <c r="J116"/>
  <c r="K116"/>
  <c r="L116"/>
  <c r="M116"/>
  <c r="N116"/>
  <c r="O116"/>
  <c r="P116"/>
  <c r="Q116"/>
  <c r="R116"/>
  <c r="G116"/>
  <c r="I113"/>
  <c r="K124"/>
  <c r="L124"/>
  <c r="I124"/>
  <c r="K129"/>
  <c r="L129"/>
  <c r="I129"/>
  <c r="K126"/>
  <c r="L126"/>
  <c r="I126"/>
  <c r="J126"/>
  <c r="K125"/>
  <c r="L125"/>
  <c r="I125"/>
  <c r="J125"/>
  <c r="I114"/>
  <c r="J114"/>
  <c r="I115"/>
  <c r="J115"/>
  <c r="O114"/>
  <c r="P114"/>
  <c r="O115"/>
  <c r="P115"/>
  <c r="I55" l="1"/>
  <c r="J55"/>
  <c r="M55"/>
  <c r="N55"/>
  <c r="Q55"/>
  <c r="R55"/>
  <c r="I15"/>
  <c r="J15"/>
  <c r="L15"/>
  <c r="L92"/>
  <c r="K92" s="1"/>
  <c r="G92"/>
  <c r="K53"/>
  <c r="G53"/>
  <c r="L72"/>
  <c r="K72" s="1"/>
  <c r="G72"/>
  <c r="L63"/>
  <c r="H65"/>
  <c r="G24"/>
  <c r="G23"/>
  <c r="P32"/>
  <c r="O32" s="1"/>
  <c r="K32"/>
  <c r="G32"/>
  <c r="K52"/>
  <c r="O92" l="1"/>
  <c r="P92"/>
  <c r="P72"/>
  <c r="O72" s="1"/>
  <c r="G103"/>
  <c r="K91" l="1"/>
  <c r="K51"/>
  <c r="H53" i="2"/>
  <c r="I53"/>
  <c r="J53"/>
  <c r="K53"/>
  <c r="L53"/>
  <c r="M53"/>
  <c r="N53"/>
  <c r="O53"/>
  <c r="P53"/>
  <c r="Q53"/>
  <c r="R53"/>
  <c r="S53"/>
  <c r="T53"/>
  <c r="H94"/>
  <c r="I94"/>
  <c r="K94"/>
  <c r="L94"/>
  <c r="M94"/>
  <c r="N94"/>
  <c r="O94"/>
  <c r="P94"/>
  <c r="Q94"/>
  <c r="R94"/>
  <c r="S94"/>
  <c r="T94"/>
  <c r="G99"/>
  <c r="G100"/>
  <c r="G98"/>
  <c r="J95"/>
  <c r="J96"/>
  <c r="J97"/>
  <c r="G55"/>
  <c r="G56"/>
  <c r="G57"/>
  <c r="G58"/>
  <c r="G59"/>
  <c r="G60"/>
  <c r="G61"/>
  <c r="G62"/>
  <c r="G63"/>
  <c r="G64"/>
  <c r="G65"/>
  <c r="G66"/>
  <c r="G67"/>
  <c r="G68"/>
  <c r="G69"/>
  <c r="G70"/>
  <c r="G71"/>
  <c r="G72"/>
  <c r="G73"/>
  <c r="G74"/>
  <c r="G75"/>
  <c r="G76"/>
  <c r="G54"/>
  <c r="H94" i="5"/>
  <c r="I94"/>
  <c r="J94"/>
  <c r="M94"/>
  <c r="N94"/>
  <c r="Q94"/>
  <c r="R94"/>
  <c r="H93"/>
  <c r="I93"/>
  <c r="J93"/>
  <c r="H25" i="2"/>
  <c r="I25"/>
  <c r="J25"/>
  <c r="K25"/>
  <c r="L25"/>
  <c r="O25"/>
  <c r="P25"/>
  <c r="S25"/>
  <c r="T25"/>
  <c r="H21"/>
  <c r="I21"/>
  <c r="I20" s="1"/>
  <c r="J21"/>
  <c r="K21"/>
  <c r="L21"/>
  <c r="M21"/>
  <c r="N21"/>
  <c r="O21"/>
  <c r="P21"/>
  <c r="Q21"/>
  <c r="R21"/>
  <c r="S21"/>
  <c r="T21"/>
  <c r="G21"/>
  <c r="G123" i="5"/>
  <c r="G113"/>
  <c r="G112" s="1"/>
  <c r="H105" i="2"/>
  <c r="I105"/>
  <c r="J105"/>
  <c r="K105"/>
  <c r="L105"/>
  <c r="O105"/>
  <c r="P105"/>
  <c r="S105"/>
  <c r="T105"/>
  <c r="G103"/>
  <c r="H103"/>
  <c r="I103"/>
  <c r="J103"/>
  <c r="L103"/>
  <c r="M103"/>
  <c r="N103"/>
  <c r="O103"/>
  <c r="P103"/>
  <c r="Q103"/>
  <c r="R103"/>
  <c r="S103"/>
  <c r="T103"/>
  <c r="K103"/>
  <c r="H80"/>
  <c r="I80"/>
  <c r="J80"/>
  <c r="K80"/>
  <c r="L80"/>
  <c r="G94" l="1"/>
  <c r="J94"/>
  <c r="S20"/>
  <c r="K102"/>
  <c r="G53"/>
  <c r="O91" i="5"/>
  <c r="J20" i="2"/>
  <c r="H102"/>
  <c r="I102"/>
  <c r="K20"/>
  <c r="J102"/>
  <c r="O20"/>
  <c r="T20"/>
  <c r="P20"/>
  <c r="L20"/>
  <c r="H20"/>
  <c r="H43"/>
  <c r="I43"/>
  <c r="K43"/>
  <c r="L43"/>
  <c r="M43"/>
  <c r="N43"/>
  <c r="O43"/>
  <c r="P43"/>
  <c r="Q43"/>
  <c r="R43"/>
  <c r="S43"/>
  <c r="T43"/>
  <c r="G43"/>
  <c r="J45"/>
  <c r="J46"/>
  <c r="J47"/>
  <c r="J48"/>
  <c r="J49"/>
  <c r="J50"/>
  <c r="J51"/>
  <c r="J52"/>
  <c r="J44"/>
  <c r="T87"/>
  <c r="S87"/>
  <c r="R87"/>
  <c r="Q87"/>
  <c r="P87"/>
  <c r="O87"/>
  <c r="N87"/>
  <c r="M87"/>
  <c r="L87"/>
  <c r="K87"/>
  <c r="K79" s="1"/>
  <c r="K78" s="1"/>
  <c r="J87"/>
  <c r="I87"/>
  <c r="H87"/>
  <c r="G87"/>
  <c r="G25"/>
  <c r="G20" s="1"/>
  <c r="G14"/>
  <c r="I14"/>
  <c r="I13" s="1"/>
  <c r="I12" s="1"/>
  <c r="J14"/>
  <c r="K14"/>
  <c r="L14"/>
  <c r="O14"/>
  <c r="P14"/>
  <c r="S14"/>
  <c r="T14"/>
  <c r="M14"/>
  <c r="G135" i="5"/>
  <c r="I135"/>
  <c r="J135"/>
  <c r="M139"/>
  <c r="N139"/>
  <c r="Q139"/>
  <c r="R139"/>
  <c r="G139"/>
  <c r="G138" s="1"/>
  <c r="I139"/>
  <c r="I138" s="1"/>
  <c r="J139"/>
  <c r="J138" s="1"/>
  <c r="L131"/>
  <c r="M131"/>
  <c r="N131"/>
  <c r="O131"/>
  <c r="P131"/>
  <c r="Q131"/>
  <c r="R131"/>
  <c r="G131"/>
  <c r="H131"/>
  <c r="I131"/>
  <c r="J131"/>
  <c r="K131"/>
  <c r="M123"/>
  <c r="N123"/>
  <c r="Q123"/>
  <c r="R123"/>
  <c r="H123"/>
  <c r="I54"/>
  <c r="J54"/>
  <c r="M54"/>
  <c r="N54"/>
  <c r="Q54"/>
  <c r="R54"/>
  <c r="L90"/>
  <c r="K90" s="1"/>
  <c r="H90"/>
  <c r="H89"/>
  <c r="L89" s="1"/>
  <c r="K89" s="1"/>
  <c r="K50"/>
  <c r="H50"/>
  <c r="K49"/>
  <c r="H49"/>
  <c r="H113"/>
  <c r="J113"/>
  <c r="J112" s="1"/>
  <c r="K113"/>
  <c r="K112" s="1"/>
  <c r="L113"/>
  <c r="L112" s="1"/>
  <c r="M113"/>
  <c r="M112" s="1"/>
  <c r="N113"/>
  <c r="N112" s="1"/>
  <c r="O113"/>
  <c r="O112" s="1"/>
  <c r="P113"/>
  <c r="P112" s="1"/>
  <c r="Q113"/>
  <c r="Q112" s="1"/>
  <c r="R113"/>
  <c r="R112" s="1"/>
  <c r="I112"/>
  <c r="L60"/>
  <c r="K60" s="1"/>
  <c r="L85"/>
  <c r="K85" s="1"/>
  <c r="L87"/>
  <c r="P87" s="1"/>
  <c r="O87" s="1"/>
  <c r="L88"/>
  <c r="P88" s="1"/>
  <c r="O88" s="1"/>
  <c r="L59"/>
  <c r="K20"/>
  <c r="K21"/>
  <c r="K22"/>
  <c r="K23"/>
  <c r="K24"/>
  <c r="K25"/>
  <c r="K26"/>
  <c r="K27"/>
  <c r="K28"/>
  <c r="K29"/>
  <c r="K30"/>
  <c r="K31"/>
  <c r="K33"/>
  <c r="K34"/>
  <c r="K35"/>
  <c r="K36"/>
  <c r="K37"/>
  <c r="K38"/>
  <c r="K39"/>
  <c r="K40"/>
  <c r="K41"/>
  <c r="K42"/>
  <c r="K43"/>
  <c r="K44"/>
  <c r="K45"/>
  <c r="K46"/>
  <c r="K47"/>
  <c r="K48"/>
  <c r="K19"/>
  <c r="O36" i="2"/>
  <c r="P36"/>
  <c r="P59" i="5"/>
  <c r="G87"/>
  <c r="H86"/>
  <c r="G85"/>
  <c r="G55" s="1"/>
  <c r="H84"/>
  <c r="H83"/>
  <c r="H82"/>
  <c r="H81"/>
  <c r="H80"/>
  <c r="H79"/>
  <c r="H78"/>
  <c r="H77"/>
  <c r="H76"/>
  <c r="H75"/>
  <c r="H74"/>
  <c r="H73"/>
  <c r="H71"/>
  <c r="H70"/>
  <c r="H69"/>
  <c r="H68"/>
  <c r="H67"/>
  <c r="H66"/>
  <c r="H62"/>
  <c r="H61"/>
  <c r="H55" s="1"/>
  <c r="P44"/>
  <c r="O44" s="1"/>
  <c r="P45"/>
  <c r="O45" s="1"/>
  <c r="P46"/>
  <c r="O46" s="1"/>
  <c r="P47"/>
  <c r="O47" s="1"/>
  <c r="P48"/>
  <c r="O48" s="1"/>
  <c r="P43"/>
  <c r="G47"/>
  <c r="H46"/>
  <c r="L86" s="1"/>
  <c r="G45"/>
  <c r="G15" s="1"/>
  <c r="H44"/>
  <c r="L84" s="1"/>
  <c r="H43"/>
  <c r="L83" s="1"/>
  <c r="L135"/>
  <c r="M135"/>
  <c r="N135"/>
  <c r="S36" i="2"/>
  <c r="T36"/>
  <c r="M42"/>
  <c r="Q42" s="1"/>
  <c r="N42"/>
  <c r="R42" s="1"/>
  <c r="N39"/>
  <c r="R39" s="1"/>
  <c r="G39"/>
  <c r="M39" s="1"/>
  <c r="Q39" s="1"/>
  <c r="G38"/>
  <c r="M93" i="5"/>
  <c r="N93"/>
  <c r="Q93"/>
  <c r="R93"/>
  <c r="K106"/>
  <c r="G106"/>
  <c r="H42"/>
  <c r="L82" s="1"/>
  <c r="H41"/>
  <c r="L81" s="1"/>
  <c r="K81" s="1"/>
  <c r="H40"/>
  <c r="L80" s="1"/>
  <c r="H39"/>
  <c r="L79" s="1"/>
  <c r="H38"/>
  <c r="L78" s="1"/>
  <c r="H37"/>
  <c r="L77" s="1"/>
  <c r="K77" s="1"/>
  <c r="H36"/>
  <c r="L76" s="1"/>
  <c r="H35"/>
  <c r="L75" s="1"/>
  <c r="K75" s="1"/>
  <c r="H34"/>
  <c r="L74" s="1"/>
  <c r="H33"/>
  <c r="L73" s="1"/>
  <c r="K73" s="1"/>
  <c r="O80" i="2"/>
  <c r="O79" s="1"/>
  <c r="P80"/>
  <c r="S80"/>
  <c r="T80"/>
  <c r="N86"/>
  <c r="R86" s="1"/>
  <c r="G86"/>
  <c r="M86" s="1"/>
  <c r="Q86" s="1"/>
  <c r="N85"/>
  <c r="R85" s="1"/>
  <c r="G85"/>
  <c r="M85" s="1"/>
  <c r="Q85" s="1"/>
  <c r="N84"/>
  <c r="R84" s="1"/>
  <c r="G84"/>
  <c r="M84" s="1"/>
  <c r="Q84" s="1"/>
  <c r="N83"/>
  <c r="R83" s="1"/>
  <c r="G83"/>
  <c r="M83" s="1"/>
  <c r="Q83" s="1"/>
  <c r="N82"/>
  <c r="R82" s="1"/>
  <c r="G82"/>
  <c r="M82" s="1"/>
  <c r="Q82" s="1"/>
  <c r="N81"/>
  <c r="R81" s="1"/>
  <c r="G81"/>
  <c r="K59" i="5" l="1"/>
  <c r="K15"/>
  <c r="K13" i="2"/>
  <c r="K87" i="5"/>
  <c r="H112"/>
  <c r="G54"/>
  <c r="J13" i="2"/>
  <c r="J12" s="1"/>
  <c r="K88" i="5"/>
  <c r="J134"/>
  <c r="G134"/>
  <c r="I134"/>
  <c r="H54"/>
  <c r="J123"/>
  <c r="O43"/>
  <c r="T79" i="2"/>
  <c r="T78" s="1"/>
  <c r="I79"/>
  <c r="I78" s="1"/>
  <c r="H79"/>
  <c r="H78" s="1"/>
  <c r="L79"/>
  <c r="L78" s="1"/>
  <c r="P79"/>
  <c r="P78" s="1"/>
  <c r="M81"/>
  <c r="G80"/>
  <c r="G79" s="1"/>
  <c r="G78" s="1"/>
  <c r="S79"/>
  <c r="S78" s="1"/>
  <c r="J43"/>
  <c r="J79"/>
  <c r="J78" s="1"/>
  <c r="K79" i="5"/>
  <c r="P79"/>
  <c r="O79" s="1"/>
  <c r="K84"/>
  <c r="P84"/>
  <c r="O84" s="1"/>
  <c r="P74"/>
  <c r="O74" s="1"/>
  <c r="K74"/>
  <c r="P78"/>
  <c r="O78" s="1"/>
  <c r="K78"/>
  <c r="P82"/>
  <c r="O82" s="1"/>
  <c r="K82"/>
  <c r="P83"/>
  <c r="O83" s="1"/>
  <c r="K83"/>
  <c r="K86"/>
  <c r="P86"/>
  <c r="O86" s="1"/>
  <c r="K76"/>
  <c r="P76"/>
  <c r="O76" s="1"/>
  <c r="K80"/>
  <c r="P80"/>
  <c r="O80" s="1"/>
  <c r="P75"/>
  <c r="O75" s="1"/>
  <c r="O59"/>
  <c r="P85"/>
  <c r="O85" s="1"/>
  <c r="P81"/>
  <c r="O81" s="1"/>
  <c r="P77"/>
  <c r="O77" s="1"/>
  <c r="P73"/>
  <c r="O73" s="1"/>
  <c r="P60"/>
  <c r="O78" i="2"/>
  <c r="N80"/>
  <c r="N79" s="1"/>
  <c r="R80"/>
  <c r="R79" s="1"/>
  <c r="N106"/>
  <c r="N107"/>
  <c r="R107" s="1"/>
  <c r="G107"/>
  <c r="L105" i="5"/>
  <c r="L104"/>
  <c r="G105"/>
  <c r="G104"/>
  <c r="O105"/>
  <c r="P105" s="1"/>
  <c r="O104"/>
  <c r="P104" s="1"/>
  <c r="N105" i="2" l="1"/>
  <c r="M107"/>
  <c r="Q107" s="1"/>
  <c r="G105"/>
  <c r="G102" s="1"/>
  <c r="Q81"/>
  <c r="Q80" s="1"/>
  <c r="Q79" s="1"/>
  <c r="Q78" s="1"/>
  <c r="M80"/>
  <c r="M79" s="1"/>
  <c r="M78" s="1"/>
  <c r="O60" i="5"/>
  <c r="N78" i="2"/>
  <c r="R78"/>
  <c r="R106"/>
  <c r="R105" s="1"/>
  <c r="M106"/>
  <c r="M105" s="1"/>
  <c r="Q106" l="1"/>
  <c r="Q105" s="1"/>
  <c r="Z78" i="7"/>
  <c r="AA78"/>
  <c r="AB78"/>
  <c r="AA74"/>
  <c r="Y74"/>
  <c r="T74"/>
  <c r="S74"/>
  <c r="K89"/>
  <c r="L88"/>
  <c r="K88"/>
  <c r="L87"/>
  <c r="K87" s="1"/>
  <c r="K86"/>
  <c r="K85"/>
  <c r="L84"/>
  <c r="K84" s="1"/>
  <c r="K83"/>
  <c r="L82"/>
  <c r="K82" s="1"/>
  <c r="K81"/>
  <c r="K80"/>
  <c r="L79"/>
  <c r="K79" s="1"/>
  <c r="K78"/>
  <c r="K77"/>
  <c r="K76"/>
  <c r="K75"/>
  <c r="K74"/>
  <c r="H87"/>
  <c r="G87"/>
  <c r="L102" i="2" l="1"/>
  <c r="O102"/>
  <c r="O77" s="1"/>
  <c r="P102"/>
  <c r="P77" s="1"/>
  <c r="R102"/>
  <c r="N102"/>
  <c r="N77" s="1"/>
  <c r="Q102"/>
  <c r="Q77" s="1"/>
  <c r="R77" l="1"/>
  <c r="M102"/>
  <c r="M77" s="1"/>
  <c r="T102"/>
  <c r="S102"/>
  <c r="L77"/>
  <c r="K77"/>
  <c r="J77"/>
  <c r="I77"/>
  <c r="H77"/>
  <c r="G77"/>
  <c r="F77"/>
  <c r="E77"/>
  <c r="E33"/>
  <c r="F33"/>
  <c r="D33"/>
  <c r="R31"/>
  <c r="Q31" s="1"/>
  <c r="N37"/>
  <c r="N38"/>
  <c r="R38" s="1"/>
  <c r="N40"/>
  <c r="R40" s="1"/>
  <c r="N41"/>
  <c r="R41" s="1"/>
  <c r="K36"/>
  <c r="L36"/>
  <c r="N36" l="1"/>
  <c r="S35"/>
  <c r="S33" s="1"/>
  <c r="P35"/>
  <c r="P33" s="1"/>
  <c r="P32" s="1"/>
  <c r="T35"/>
  <c r="T33" s="1"/>
  <c r="O35"/>
  <c r="O33" s="1"/>
  <c r="O32" s="1"/>
  <c r="R37"/>
  <c r="R36" s="1"/>
  <c r="T77"/>
  <c r="S77"/>
  <c r="K35"/>
  <c r="K33" s="1"/>
  <c r="L35"/>
  <c r="L33" s="1"/>
  <c r="N35" l="1"/>
  <c r="N33" s="1"/>
  <c r="R35"/>
  <c r="R33" s="1"/>
  <c r="T32"/>
  <c r="S32"/>
  <c r="R32" l="1"/>
  <c r="N32"/>
  <c r="G37"/>
  <c r="M37" s="1"/>
  <c r="M38"/>
  <c r="Q38" s="1"/>
  <c r="G40"/>
  <c r="M40" s="1"/>
  <c r="Q40" s="1"/>
  <c r="G41"/>
  <c r="M41" s="1"/>
  <c r="Q41" s="1"/>
  <c r="G13"/>
  <c r="G12" s="1"/>
  <c r="I14" i="5"/>
  <c r="I13" s="1"/>
  <c r="J14"/>
  <c r="J13" s="1"/>
  <c r="P102"/>
  <c r="O102" s="1"/>
  <c r="P103"/>
  <c r="O103" s="1"/>
  <c r="P101"/>
  <c r="O101" s="1"/>
  <c r="K102"/>
  <c r="K103"/>
  <c r="K101"/>
  <c r="G101"/>
  <c r="G102"/>
  <c r="P96"/>
  <c r="P97"/>
  <c r="P98"/>
  <c r="P99"/>
  <c r="P100"/>
  <c r="P95"/>
  <c r="L96"/>
  <c r="L97"/>
  <c r="L98"/>
  <c r="L99"/>
  <c r="L95"/>
  <c r="G96"/>
  <c r="G97"/>
  <c r="G98"/>
  <c r="G99"/>
  <c r="G100"/>
  <c r="G95"/>
  <c r="G93" l="1"/>
  <c r="G14" s="1"/>
  <c r="G13" s="1"/>
  <c r="G94"/>
  <c r="K94"/>
  <c r="P94"/>
  <c r="O94"/>
  <c r="M36" i="2"/>
  <c r="K93" i="5"/>
  <c r="O93"/>
  <c r="P93"/>
  <c r="Q37" i="2"/>
  <c r="Q36" s="1"/>
  <c r="L13"/>
  <c r="L12" s="1"/>
  <c r="T13"/>
  <c r="T12" s="1"/>
  <c r="P13"/>
  <c r="P12" s="1"/>
  <c r="K12"/>
  <c r="S13"/>
  <c r="S12" s="1"/>
  <c r="O13"/>
  <c r="O12" s="1"/>
  <c r="P136" i="5"/>
  <c r="P137"/>
  <c r="O137" s="1"/>
  <c r="K136"/>
  <c r="K137"/>
  <c r="H137"/>
  <c r="L141" s="1"/>
  <c r="K141" s="1"/>
  <c r="H136"/>
  <c r="H141"/>
  <c r="I130"/>
  <c r="I123" s="1"/>
  <c r="L130"/>
  <c r="L140" l="1"/>
  <c r="L139" s="1"/>
  <c r="H135"/>
  <c r="K130"/>
  <c r="K123" s="1"/>
  <c r="L123"/>
  <c r="L122" s="1"/>
  <c r="L120" s="1"/>
  <c r="O136"/>
  <c r="O135" s="1"/>
  <c r="P135"/>
  <c r="K135"/>
  <c r="M35" i="2"/>
  <c r="Q35"/>
  <c r="Q33" s="1"/>
  <c r="Q32" s="1"/>
  <c r="G122" i="5"/>
  <c r="G120" s="1"/>
  <c r="G12" s="1"/>
  <c r="Q122"/>
  <c r="Q120" s="1"/>
  <c r="M122"/>
  <c r="M120" s="1"/>
  <c r="H122"/>
  <c r="H120" s="1"/>
  <c r="P130"/>
  <c r="J122"/>
  <c r="J120" s="1"/>
  <c r="J12" s="1"/>
  <c r="R122"/>
  <c r="R120" s="1"/>
  <c r="N122"/>
  <c r="N120" s="1"/>
  <c r="P141"/>
  <c r="O141" s="1"/>
  <c r="I122"/>
  <c r="I120" s="1"/>
  <c r="I12" s="1"/>
  <c r="M33" i="2" l="1"/>
  <c r="M32" s="1"/>
  <c r="K140" i="5"/>
  <c r="K139" s="1"/>
  <c r="P140"/>
  <c r="P139" s="1"/>
  <c r="O130"/>
  <c r="O123" s="1"/>
  <c r="O122" s="1"/>
  <c r="O120" s="1"/>
  <c r="P123"/>
  <c r="P122" s="1"/>
  <c r="P120" s="1"/>
  <c r="O140"/>
  <c r="O139" s="1"/>
  <c r="K122"/>
  <c r="K120" s="1"/>
  <c r="N16" i="2" l="1"/>
  <c r="R16" s="1"/>
  <c r="Q16" s="1"/>
  <c r="N17"/>
  <c r="R17" s="1"/>
  <c r="Q17" s="1"/>
  <c r="N15"/>
  <c r="N14" s="1"/>
  <c r="H16"/>
  <c r="H17"/>
  <c r="H15"/>
  <c r="H140" i="5"/>
  <c r="H139" s="1"/>
  <c r="H138" s="1"/>
  <c r="H134" s="1"/>
  <c r="H31"/>
  <c r="L71" s="1"/>
  <c r="H30"/>
  <c r="L70" s="1"/>
  <c r="H29"/>
  <c r="L69" s="1"/>
  <c r="H28"/>
  <c r="L68" s="1"/>
  <c r="H27"/>
  <c r="L67" s="1"/>
  <c r="H26"/>
  <c r="L66" s="1"/>
  <c r="H25"/>
  <c r="L65" s="1"/>
  <c r="L64"/>
  <c r="H22"/>
  <c r="L62" s="1"/>
  <c r="H21"/>
  <c r="H13" i="14"/>
  <c r="J13"/>
  <c r="L13"/>
  <c r="N13"/>
  <c r="P13"/>
  <c r="R13"/>
  <c r="T13"/>
  <c r="V13"/>
  <c r="X13"/>
  <c r="Z13"/>
  <c r="AB13"/>
  <c r="AD13"/>
  <c r="AF13"/>
  <c r="AH13"/>
  <c r="AJ13"/>
  <c r="AL13"/>
  <c r="AN13"/>
  <c r="AP13"/>
  <c r="AR13"/>
  <c r="AT13"/>
  <c r="AV13"/>
  <c r="AX13"/>
  <c r="AZ13"/>
  <c r="BB13"/>
  <c r="BD13"/>
  <c r="BF13"/>
  <c r="BH13"/>
  <c r="BJ13"/>
  <c r="BL13"/>
  <c r="BN13"/>
  <c r="BP13"/>
  <c r="BR13"/>
  <c r="BT13"/>
  <c r="BV13"/>
  <c r="BX13"/>
  <c r="BZ13"/>
  <c r="CB13"/>
  <c r="CD13"/>
  <c r="CF13"/>
  <c r="CH13"/>
  <c r="CJ13"/>
  <c r="CL13"/>
  <c r="CN13"/>
  <c r="CP13"/>
  <c r="A4" i="17"/>
  <c r="A4" i="16"/>
  <c r="A4" i="15"/>
  <c r="H15" i="5" l="1"/>
  <c r="H14" s="1"/>
  <c r="H13" s="1"/>
  <c r="H12" s="1"/>
  <c r="H14" i="2"/>
  <c r="H13" s="1"/>
  <c r="H12" s="1"/>
  <c r="L61" i="5"/>
  <c r="L55" s="1"/>
  <c r="K63"/>
  <c r="P63"/>
  <c r="O63" s="1"/>
  <c r="K67"/>
  <c r="P67"/>
  <c r="O67" s="1"/>
  <c r="P71"/>
  <c r="O71" s="1"/>
  <c r="K71"/>
  <c r="K62"/>
  <c r="P62"/>
  <c r="O62" s="1"/>
  <c r="P66"/>
  <c r="O66" s="1"/>
  <c r="K66"/>
  <c r="P70"/>
  <c r="O70" s="1"/>
  <c r="K70"/>
  <c r="K61"/>
  <c r="P65"/>
  <c r="O65" s="1"/>
  <c r="K65"/>
  <c r="K69"/>
  <c r="P69"/>
  <c r="O69" s="1"/>
  <c r="K64"/>
  <c r="P64"/>
  <c r="O64" s="1"/>
  <c r="K68"/>
  <c r="P68"/>
  <c r="O68" s="1"/>
  <c r="R15" i="2"/>
  <c r="R14" s="1"/>
  <c r="N13" i="5"/>
  <c r="N12" s="1"/>
  <c r="M13"/>
  <c r="M12" s="1"/>
  <c r="N27" i="2"/>
  <c r="R27" s="1"/>
  <c r="Q27" s="1"/>
  <c r="N26"/>
  <c r="N28"/>
  <c r="A4" i="13"/>
  <c r="A4" i="12"/>
  <c r="A4" i="7"/>
  <c r="A4" i="14"/>
  <c r="B13"/>
  <c r="F13" s="1"/>
  <c r="CD14" i="12"/>
  <c r="CE14" s="1"/>
  <c r="AP14"/>
  <c r="AQ14" s="1"/>
  <c r="AR14" s="1"/>
  <c r="AS14" s="1"/>
  <c r="AT14" s="1"/>
  <c r="AU14" s="1"/>
  <c r="AV14" s="1"/>
  <c r="AW14" s="1"/>
  <c r="AX14" s="1"/>
  <c r="AY14" s="1"/>
  <c r="AZ14" s="1"/>
  <c r="AD14"/>
  <c r="AE14" s="1"/>
  <c r="AF14" s="1"/>
  <c r="AG14" s="1"/>
  <c r="AH14" s="1"/>
  <c r="AI14" s="1"/>
  <c r="AJ14" s="1"/>
  <c r="AK14" s="1"/>
  <c r="AL14" s="1"/>
  <c r="AM14" s="1"/>
  <c r="AN14" s="1"/>
  <c r="S14"/>
  <c r="T14" s="1"/>
  <c r="U14" s="1"/>
  <c r="V14" s="1"/>
  <c r="W14" s="1"/>
  <c r="X14" s="1"/>
  <c r="Y14" s="1"/>
  <c r="Z14" s="1"/>
  <c r="AA14" s="1"/>
  <c r="AB14" s="1"/>
  <c r="N14"/>
  <c r="H14"/>
  <c r="B14"/>
  <c r="D14" s="1"/>
  <c r="E14" s="1"/>
  <c r="F14" s="1"/>
  <c r="K55" i="5" l="1"/>
  <c r="K54" s="1"/>
  <c r="K14" s="1"/>
  <c r="L54"/>
  <c r="L14" s="1"/>
  <c r="L13" s="1"/>
  <c r="L12" s="1"/>
  <c r="N25" i="2"/>
  <c r="N20" s="1"/>
  <c r="P61" i="5"/>
  <c r="Q13"/>
  <c r="Q12" s="1"/>
  <c r="R13"/>
  <c r="R12" s="1"/>
  <c r="M27" i="2"/>
  <c r="R26"/>
  <c r="Q15"/>
  <c r="Q14" s="1"/>
  <c r="M26"/>
  <c r="M25" s="1"/>
  <c r="M20" s="1"/>
  <c r="M28"/>
  <c r="R28"/>
  <c r="Q28" s="1"/>
  <c r="K13" i="5" l="1"/>
  <c r="O61"/>
  <c r="O55" s="1"/>
  <c r="O54" s="1"/>
  <c r="P55"/>
  <c r="P54" s="1"/>
  <c r="R25" i="2"/>
  <c r="R20" s="1"/>
  <c r="N13"/>
  <c r="N12" s="1"/>
  <c r="M13"/>
  <c r="M12" s="1"/>
  <c r="Q26"/>
  <c r="Q25" s="1"/>
  <c r="Q20" s="1"/>
  <c r="O14" i="5" l="1"/>
  <c r="O13" s="1"/>
  <c r="O12" s="1"/>
  <c r="P14"/>
  <c r="P13" s="1"/>
  <c r="P12" s="1"/>
  <c r="R13" i="2"/>
  <c r="R12" s="1"/>
  <c r="Q13"/>
  <c r="Q12" s="1"/>
  <c r="L100" i="5"/>
  <c r="L94" s="1"/>
  <c r="L93" l="1"/>
  <c r="L138"/>
  <c r="L134" s="1"/>
  <c r="M138"/>
  <c r="M134" s="1"/>
  <c r="P138"/>
  <c r="P134" s="1"/>
  <c r="O138"/>
  <c r="O134" s="1"/>
  <c r="R138"/>
  <c r="R134" s="1"/>
  <c r="N138"/>
  <c r="N134" s="1"/>
  <c r="Q138"/>
  <c r="Q134" s="1"/>
  <c r="K138"/>
  <c r="K134" s="1"/>
  <c r="K12" s="1"/>
  <c r="T12" s="1"/>
  <c r="G112" i="2" l="1"/>
</calcChain>
</file>

<file path=xl/sharedStrings.xml><?xml version="1.0" encoding="utf-8"?>
<sst xmlns="http://schemas.openxmlformats.org/spreadsheetml/2006/main" count="2113" uniqueCount="507">
  <si>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</si>
  <si>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</si>
  <si>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</si>
  <si>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</si>
  <si>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</si>
  <si>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</si>
  <si>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</si>
  <si>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</si>
  <si>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</si>
  <si>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</si>
  <si>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</si>
  <si>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</si>
  <si>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</si>
  <si>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</si>
  <si>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</si>
  <si>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</si>
  <si>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</si>
  <si>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</si>
  <si>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</si>
  <si>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Ngân sách trung ương bổ sung có mục tiêu</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</si>
  <si>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</si>
  <si>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</si>
  <si>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</si>
  <si>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</si>
  <si>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</si>
  <si>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</si>
  <si>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</si>
  <si>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</si>
  <si>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</si>
  <si>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</si>
  <si>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</si>
  <si>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</si>
  <si>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</si>
  <si>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</si>
  <si>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</si>
  <si>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</si>
  <si>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</si>
  <si>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</si>
  <si>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</si>
  <si>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</si>
  <si>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</si>
  <si>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</si>
  <si>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</si>
  <si>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</si>
  <si>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</si>
  <si>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</si>
  <si>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</si>
  <si>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</si>
  <si>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</si>
  <si>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</si>
  <si>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</si>
  <si>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</si>
  <si>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</si>
  <si>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</si>
  <si>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</si>
  <si>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</si>
  <si>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</si>
  <si>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</si>
  <si>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</si>
  <si>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</si>
  <si>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</si>
  <si>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</si>
  <si>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</si>
  <si>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</si>
  <si>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</si>
  <si>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</si>
  <si>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</si>
  <si>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NGUỒN CÂN ĐỐI NSĐP THEO TIÊU CHÍ, ĐỊNH MỨC</t>
  </si>
  <si>
    <t>NHIỆM VỤ QUY HOẠCH</t>
  </si>
  <si>
    <t>III</t>
  </si>
  <si>
    <t>Trong đó: vốn NSĐP</t>
  </si>
  <si>
    <t>Trong đó: Vốn NSĐP</t>
  </si>
  <si>
    <t>NGUỒN THU TIỀN SỬ DỤNG ĐẤT</t>
  </si>
  <si>
    <t>Phân loại tương tự như Mục A</t>
  </si>
  <si>
    <t>B</t>
  </si>
  <si>
    <t>NGUỒN THU SỐ KIẾN THIẾT</t>
  </si>
  <si>
    <t>C</t>
  </si>
  <si>
    <t>(dành cho UBND các huyện, thành phố)</t>
  </si>
  <si>
    <t>(dành cho các Sở, ban, ngành, UBND các huyện, thành phố)</t>
  </si>
  <si>
    <t>(dành cho các Sở, ban, ngành)</t>
  </si>
  <si>
    <t>VỐN PHÂN CẤP CHO NGÂN SÁCH CẤP HUYỆN</t>
  </si>
  <si>
    <t>VỐN ĐẦU TƯ TỪ NGÂN SÁCH CẤP TỈNH</t>
  </si>
  <si>
    <t>A.1</t>
  </si>
  <si>
    <t>A.2</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</si>
  <si>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</si>
  <si>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</si>
  <si>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</si>
  <si>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</si>
  <si>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</si>
  <si>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</si>
  <si>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</si>
  <si>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</si>
  <si>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</si>
  <si>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</si>
  <si>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</si>
  <si>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</si>
  <si>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</si>
  <si>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</si>
  <si>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</si>
  <si>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</si>
  <si>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</si>
  <si>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</si>
  <si>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</si>
  <si>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</si>
  <si>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</si>
  <si>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</si>
  <si>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</si>
  <si>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</si>
  <si>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</si>
  <si>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</si>
  <si>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</si>
  <si>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</si>
  <si>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</si>
  <si>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</si>
  <si>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</si>
  <si>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</si>
  <si>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</si>
  <si>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</si>
  <si>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</si>
  <si>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</si>
  <si>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</si>
  <si>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</si>
  <si>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</si>
  <si>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</si>
  <si>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</si>
  <si>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</si>
  <si>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</si>
  <si>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</si>
  <si>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</si>
  <si>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</si>
  <si>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</si>
  <si>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</si>
  <si>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</si>
  <si>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</si>
  <si>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</si>
  <si>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</si>
  <si>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</si>
  <si>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</si>
  <si>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</si>
  <si>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</si>
  <si>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</si>
  <si>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</si>
  <si>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</si>
  <si>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</si>
  <si>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</si>
  <si>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</si>
  <si>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</si>
  <si>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</si>
  <si>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</si>
  <si>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</si>
  <si>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</si>
  <si>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</si>
  <si>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</si>
  <si>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</si>
  <si>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</si>
  <si>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</si>
  <si>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</si>
  <si>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</si>
  <si>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</si>
  <si>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</si>
  <si>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</si>
  <si>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</si>
  <si>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</si>
  <si>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</si>
  <si>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</si>
  <si>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</si>
  <si>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</si>
  <si>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</si>
  <si>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</si>
  <si>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</si>
  <si>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</si>
  <si>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</si>
  <si>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</si>
  <si>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</si>
  <si>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</si>
  <si>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</si>
  <si>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</si>
  <si>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</si>
  <si>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</si>
  <si>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</si>
  <si>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</si>
  <si>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</si>
  <si>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</si>
  <si>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</si>
  <si>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</si>
  <si>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</si>
  <si>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</si>
  <si>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</si>
  <si>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</si>
  <si>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</si>
  <si>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</si>
  <si>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</si>
  <si>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</si>
  <si>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</si>
  <si>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</si>
  <si>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</si>
  <si>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</si>
  <si>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</si>
  <si>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</si>
  <si>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</si>
  <si>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</si>
  <si>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</si>
  <si>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</si>
  <si>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</si>
  <si>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</si>
  <si>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</si>
  <si>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</si>
  <si>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</si>
  <si>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</si>
  <si>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</si>
  <si>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</si>
  <si>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</si>
  <si>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</si>
  <si>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</si>
  <si>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</si>
  <si>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</si>
  <si>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</si>
  <si>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</si>
  <si>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</si>
  <si>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</si>
  <si>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</si>
  <si>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</si>
  <si>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</si>
  <si>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</si>
  <si>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</si>
  <si>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</si>
  <si>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</si>
  <si>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</si>
  <si>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</si>
  <si>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</si>
  <si>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</si>
  <si>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</si>
  <si>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</si>
  <si>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</si>
  <si>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</si>
  <si>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</si>
  <si>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</si>
  <si>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</si>
  <si>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</si>
  <si>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</si>
  <si>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</si>
  <si>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t>CHI TIẾT DỰ KIẾN KẾ HOẠCH ĐẦU TƯ CÔNG TRUNG HẠN GIAI ĐOẠN 2021 - 2025 
VỐN CÂN ĐỐI NGÂN SÁCH ĐỊA PHƯƠNG</t>
  </si>
  <si>
    <t>CHI TIẾT DỰ KIẾN KẾ HOẠCH ĐẦU TƯ CÔNG TRUNG HẠN GIAI ĐOẠN 2021 - 2025 
VỐN NGÂN SÁCH TRUNG ƯƠNG BỔ SUNG CÓ MỤC TIÊU CHO ĐỊA PHƯƠNG</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</si>
  <si>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</si>
  <si>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</si>
  <si>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xã Ia Tơi</t>
  </si>
  <si>
    <t>2021-</t>
  </si>
  <si>
    <t>Xã Ia Dom</t>
  </si>
  <si>
    <t>Xã Ia Đal</t>
  </si>
  <si>
    <t>Khu nghĩa trang huyện</t>
  </si>
  <si>
    <t>Khu xử lý rác thải tập trung</t>
  </si>
  <si>
    <t xml:space="preserve">Nhà văn hóa trung tâm và sân vận động trung tâm huyện </t>
  </si>
  <si>
    <t>Dự án chợ trung tâm huyện</t>
  </si>
  <si>
    <t>Đầu tư kết cấu hạ tầng quy hoạch phía Bắc trung tâm hành chính huyện</t>
  </si>
  <si>
    <t>Mở rộng Quốc lộ 14C (Đoạn từ ĐĐT25 đến cầu Suối Đá)</t>
  </si>
  <si>
    <t>Dự án khai thác quỹ đất để phát triển kết cấu hạ tầng, bố trí dân cư dọc hai bên Quốc lộ 14C đoạn từ Trung tâm hành chính huyện đến ngã 3 Quốc lộ 14C - Sê San 3</t>
  </si>
  <si>
    <t>Lập đề cương và nhiệm vụ quy hoạch sử dụng đất năm 2021 đến năm 2025</t>
  </si>
  <si>
    <t>Huyện Ia H'Drai</t>
  </si>
  <si>
    <t>Kế hoạch sử dụng đất năm 2022</t>
  </si>
  <si>
    <t>Kế hoạch sử dụng đất năm 2023</t>
  </si>
  <si>
    <t>Kế hoạch sử dụng đất năm 2024</t>
  </si>
  <si>
    <t>Kế hoạch sử dụng đất năm 2025</t>
  </si>
  <si>
    <t xml:space="preserve">Thống kê tình hình sử dụng đất  </t>
  </si>
  <si>
    <t>Quy hoạch chung xây dựng nông thôn mới giai đoạn 2021-2025 trên địa bàn xã Ia Tơi</t>
  </si>
  <si>
    <t>Quy hoạch chung xây dựng nông thôn mới giai đoạn 2021-2025 trên địa bàn xã Dom</t>
  </si>
  <si>
    <t>Quy hoạch chung xây dựng nông thôn mới giai đoạn 2021-2025 trên địa bàn xã Ia Đal</t>
  </si>
  <si>
    <t>Xã Ia Tơi</t>
  </si>
  <si>
    <t>Hỗ trợ người có công với cách mạng về nhà ở theo Quyết định số 22/2013/QĐ-TTg</t>
  </si>
  <si>
    <t xml:space="preserve">Chương trình mục tiêu quốc gia </t>
  </si>
  <si>
    <t xml:space="preserve">Chương trình mục tiêu quốc gia xây dựng nông thôn mới </t>
  </si>
  <si>
    <t>Ngân sách địa phương</t>
  </si>
  <si>
    <t>Nguồn vốn người dân và huy đông khác</t>
  </si>
  <si>
    <t xml:space="preserve">Đường GTNT đi điểm dân cư 41 mở rộng </t>
  </si>
  <si>
    <t>Thôn 2, xã Ia Dom</t>
  </si>
  <si>
    <t>Thôn 3, xã Ia Dom</t>
  </si>
  <si>
    <t>Thôn 1, xã Ia Dom</t>
  </si>
  <si>
    <t>Thôn Ia Muung, xã Ia Dom</t>
  </si>
  <si>
    <t>Đường GTNT thôn 1</t>
  </si>
  <si>
    <t>Đường GTNT thôn 1 (Điểm dân cư số 34 - giai đoạn 1)</t>
  </si>
  <si>
    <t>Đường GTNT thôn Chư Hem (Xóm Dốc Đỏ)</t>
  </si>
  <si>
    <t>Nhà văn hóa thôn 8</t>
  </si>
  <si>
    <t>Nhà văn hóa thôn 4</t>
  </si>
  <si>
    <t>Nhà văn hóa thôn 6</t>
  </si>
  <si>
    <t>Đường GTNT thôn 1 (Điểm dân cư số 34 - giai đoạn 2)</t>
  </si>
  <si>
    <t xml:space="preserve">Chương trình mục tiêu quốc gia giảm nghèo bền vững </t>
  </si>
  <si>
    <t>Vốn 135</t>
  </si>
  <si>
    <t>Vốn 30a</t>
  </si>
  <si>
    <t>TỔNG SỐ (A+B)</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</si>
  <si>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</si>
  <si>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</si>
  <si>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</si>
  <si>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</si>
  <si>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</si>
  <si>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</si>
  <si>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</si>
  <si>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</si>
  <si>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</si>
  <si>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</si>
  <si>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</si>
  <si>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</si>
  <si>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</si>
  <si>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</si>
  <si>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</si>
  <si>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</si>
  <si>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</si>
  <si>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</si>
  <si>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</si>
  <si>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</si>
  <si>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</si>
  <si>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</si>
  <si>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</si>
  <si>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</si>
  <si>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</si>
  <si>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</si>
  <si>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</si>
  <si>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</si>
  <si>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</si>
  <si>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</si>
  <si>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</si>
  <si>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</si>
  <si>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</si>
  <si>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</si>
  <si>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</si>
  <si>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</si>
  <si>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</si>
  <si>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</si>
  <si>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</si>
  <si>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2022-</t>
  </si>
  <si>
    <t>2023-</t>
  </si>
  <si>
    <t>2024-</t>
  </si>
  <si>
    <t>Khảo sát địa hình (tỷ lệ 1/500) và lập quy hoạch chi tiết trung tâm hành chính xã Ia Đal</t>
  </si>
  <si>
    <t>Khảo sát địa hình (tỷ lệ 1/500) và lập quy hoạch chi tiết trung tâm hành chính xã Ia Dom</t>
  </si>
  <si>
    <t xml:space="preserve">xã Ia Tơi </t>
  </si>
  <si>
    <t>huyện Ia H'Drai</t>
  </si>
  <si>
    <t xml:space="preserve">Hồ chứa nước Thôn 3, xã Ia Đal, huyện Ia H’Drai </t>
  </si>
  <si>
    <t>Đoạn nối tiếp</t>
  </si>
  <si>
    <t>Thực hiện chi nhiệm vụ đo đạc, cấp giấy chứng nhận quản lý đất đai</t>
  </si>
  <si>
    <t xml:space="preserve">THỰC HIỆN DỰ ÁN </t>
  </si>
  <si>
    <t>Xây dựng bãi đỗ xe trước chợ trung tâm huyện</t>
  </si>
  <si>
    <t xml:space="preserve">Công trình Đường ĐĐT31 </t>
  </si>
  <si>
    <t xml:space="preserve">Công trình Đường ĐĐT32 </t>
  </si>
  <si>
    <t xml:space="preserve">Công trình Đường ĐĐT36 </t>
  </si>
  <si>
    <t xml:space="preserve">Công trình Đường ĐĐT37 </t>
  </si>
  <si>
    <t xml:space="preserve">Công trình Đường ĐĐT06 </t>
  </si>
  <si>
    <t xml:space="preserve">Công trình Đường ĐĐT04 </t>
  </si>
  <si>
    <t>Công trình Đường ĐĐT05</t>
  </si>
  <si>
    <t>Công trình Đường ĐĐT21</t>
  </si>
  <si>
    <t>Công trình Đường ĐĐT22</t>
  </si>
  <si>
    <t>Công trình Đường ĐĐT23</t>
  </si>
  <si>
    <t xml:space="preserve">Công trình Đường ĐĐT24 </t>
  </si>
  <si>
    <t>Công trình Đường ĐTB 01</t>
  </si>
  <si>
    <t>Công trình Đường ĐTB 02</t>
  </si>
  <si>
    <t>Công trình Đường ĐTB 03</t>
  </si>
  <si>
    <t>Công trình Đường ĐTB 04</t>
  </si>
  <si>
    <t>Công trình Đường ĐTB 05</t>
  </si>
  <si>
    <t>Công trình Đường ĐTB 06</t>
  </si>
  <si>
    <t>Công trình Đường ĐTB 07</t>
  </si>
  <si>
    <t>Công trình Đường ĐTB 08</t>
  </si>
  <si>
    <t>Công trình Đường ĐTB 09</t>
  </si>
  <si>
    <t>Công trình Đường ĐTB 10</t>
  </si>
  <si>
    <t xml:space="preserve">Hồ chứa nước Suối Lau </t>
  </si>
  <si>
    <t>Xã Ia Ia Đal</t>
  </si>
  <si>
    <t>Quy hoạch chi tiết điểm dân cư 45 mở rộng</t>
  </si>
  <si>
    <t>Trường mầm non Măng non (04 phòng học và phòng chức năng)</t>
  </si>
  <si>
    <t>Trường TH-THCS Nguyễn Du (06 phòng chức năng( thiết bị, thí nghiệm, thư viện, bộ môn))</t>
  </si>
  <si>
    <t>Đường giao thông đi nghĩa trang thôn 7</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</si>
  <si>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</si>
  <si>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</si>
  <si>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Đường từ thôn 1 đi thôn 9 xã Ia Tơi</t>
  </si>
  <si>
    <t>Đường giao thông nông thôn đi khu sản xuất số 1 thôn 7</t>
  </si>
  <si>
    <t>Nhà văn hóa thôn 1</t>
  </si>
  <si>
    <t>Đường vào khu sản xuất thôn 1 (đoạn đấu nối QL 14C bên trái).</t>
  </si>
  <si>
    <t>Điểm trường mầm non thôn Ia Dơr</t>
  </si>
  <si>
    <t>Đường vào khu sản xuất thôn 7 (đoạn đấu nối QL 14C bên phải).</t>
  </si>
  <si>
    <t>Đường vào khu sản xuất thôn 9 (đoạn đấu nối TL 675A trước nhà Sinh hoạt thôn 9)</t>
  </si>
  <si>
    <t>Đường giao thông nội bộ thôn 1 (đi khu tiểu thủ cộng nghiệp).</t>
  </si>
  <si>
    <t>Đường giao thông nội bộ thôn 1</t>
  </si>
  <si>
    <t xml:space="preserve">Dự án Mở rộng Quốc lộ 14C (đoạn từ N2-N5) </t>
  </si>
  <si>
    <t>Trường TH-THCS Nguyễn Tất Thành (phòng học, phòng thiết bị, thư viện, bếp ăn, nhà công vụ, nhà bán trú)</t>
  </si>
  <si>
    <t>Trường mầm non Hoa Mai (phòng học và phòng chức năng,  bếp ăn một chiều và nhà công vụ)</t>
  </si>
  <si>
    <t>Trường TH-THCS Nguyễn Du (phòng học, bếp ăn, nhà bán trú)</t>
  </si>
  <si>
    <t>Trường mầm non Tuổi Ngọc (phòng học, phòng chức năng, bếp ăn, nhà công vụ)</t>
  </si>
  <si>
    <t>Trường TH-THCS Hùng Vương (Nhà công vụ, phòng chức năng, bếp ăn)</t>
  </si>
  <si>
    <t>Trường mầm non Măng Non (bếp ăn, nhà công vụ)</t>
  </si>
  <si>
    <t xml:space="preserve">Trụ sở Trung tâm dịch vụ nông nghiệp </t>
  </si>
  <si>
    <t>Đầu tư lưới điện hạ thế đi các thôn</t>
  </si>
  <si>
    <t>Thôn 7, xã Ia Tơi</t>
  </si>
  <si>
    <t xml:space="preserve"> Xã Ia Tơi</t>
  </si>
  <si>
    <t>Thôn 1, xã Ia Tơi</t>
  </si>
  <si>
    <t>Thôn 3, xã Ia Đal</t>
  </si>
  <si>
    <t>Thôn 6, xã Ia Đal</t>
  </si>
  <si>
    <t>Thôn 5, xã Ia Đal</t>
  </si>
  <si>
    <t>Thôn 9, xã Ia Tơi</t>
  </si>
  <si>
    <t>Thôn 1, xã Ia Đal</t>
  </si>
  <si>
    <t>Thôn Chư Hem, xã Ia Đal</t>
  </si>
  <si>
    <t>Thôn Ia Dơr, xã Ia Tơi</t>
  </si>
  <si>
    <t>Biểu mẫu số 01</t>
  </si>
  <si>
    <t>Nhà bia tưởng niệm liệt sỹ huyện Ia H'Drai</t>
  </si>
  <si>
    <t>2021-2023</t>
  </si>
  <si>
    <t>2021-2025</t>
  </si>
  <si>
    <t>Xây dựng điểm dân cư số 64 (Trung tâm hành chính xã VI) thuộc xã Ia Tơi để thực hiện đề án di dân, bố trí, sắp xếp dân cư trên địa bàn huyện Ia H'Drai</t>
  </si>
  <si>
    <t>Cầu Drai (đường giao thông nối trung tâm hành chính huyện với đường tuần ra biên giới tại khu vực Hồ Le)</t>
  </si>
  <si>
    <t>2016-2020</t>
  </si>
  <si>
    <t>1295; 31/10/2016
1178; 24/10/2019</t>
  </si>
  <si>
    <t>670; 27/9/2018
02; 08/01/2019</t>
  </si>
  <si>
    <t>Sữa chữa trụ sở Mặt trận tổ quốc Việt Nam huyện Ia H'Drai</t>
  </si>
  <si>
    <t>Công trình Đường ĐĐT27</t>
  </si>
  <si>
    <t>Công trình Đường ĐĐT30 nối dài</t>
  </si>
  <si>
    <t>Dự án đầu tư kết cấu hạ tầng điểm dân cư số 20, xã Ia Đal</t>
  </si>
  <si>
    <t>xã Ia Đal</t>
  </si>
  <si>
    <t>Đường giao thông nông thôn liên thôn thôn 3 thuộc Nông trường I công ty Duy tân, xã Ia Dom.(Các đoạn còn lại trừ các đoạn đổ bê tông)</t>
  </si>
  <si>
    <t>Công trình: Cấp nước sinh hoạt tập trung tại thôn 1, xã Ia Dom ( Tổ 1)</t>
  </si>
  <si>
    <t>Công trình: Cấp nước sinh hoạt tập trung tại thôn 1, xã Ia Dom ( Tổ 3)</t>
  </si>
  <si>
    <t>Công trình: Cấp nước sinh hoạt tập trung tại thôn 4, xã Ia Dom (Khu vực bãi đá)</t>
  </si>
  <si>
    <t>5</t>
  </si>
  <si>
    <t>Công trình: Cấp nước sinh hoạt tập trung tại thôn 1, xã Ia Dom ( Khu vực khu dân sinh đọi sản xuất 11)</t>
  </si>
  <si>
    <t>6</t>
  </si>
  <si>
    <t xml:space="preserve">Đường vào liên thôn từ Quốc 14C vào khu dân cư NT1-Duy Tân,  thôn 3, xã Ia Dom 
</t>
  </si>
  <si>
    <t>Thôn 4, xã Ia Dom</t>
  </si>
  <si>
    <t>Đường giao thông nông thôn liên thôn thôn 3 thuộc Nông trường I công ty Duy tân, xã Ia Dom. (Đoạn nối tiếp từ cầu bãi chuối-đến điểm dầu của khu dân cư ở). ( 6 vị trí trên tuyến)</t>
  </si>
  <si>
    <t>Đường vào nghĩa trang xã Ia Dom</t>
  </si>
  <si>
    <t xml:space="preserve">Đường vào khu sản xuất số 1 thôn 1, xã Ia Dom. (Đoạn nối tiếp từ nhà máy nước đến chân thác)
</t>
  </si>
  <si>
    <t xml:space="preserve">Đường từ Đồn biên phòng Ia Dom vào trung tâm thôn 3.
</t>
  </si>
  <si>
    <t xml:space="preserve">Đường vào khu sản xuất số 1 thôn Ia Muung, xã Ia Dom.(Đoạn khu 14 hộ).
</t>
  </si>
  <si>
    <t>7</t>
  </si>
  <si>
    <t xml:space="preserve">Đường vào khu sản xuất 3 thôn 2, xã Ia Dom (Đối diện nhà ông Hiếu).
</t>
  </si>
  <si>
    <t>8</t>
  </si>
  <si>
    <t xml:space="preserve">Đường vào khu sản xuất 2 thôn Ia Muung, xã Ia Dom (Khu vực trên cầu suối cọp)
</t>
  </si>
  <si>
    <t>9</t>
  </si>
  <si>
    <t xml:space="preserve">Đường vào khu sản xuất 2 thôn Ia Muung, xã Ia Dom (Vào điểm trường Mầm non Ia Muung).
</t>
  </si>
  <si>
    <t>2025-</t>
  </si>
  <si>
    <t>San ủi Nghĩa trang xã Ia Đal</t>
  </si>
  <si>
    <t>Đầu tư đường GTNT thôn 5</t>
  </si>
  <si>
    <t xml:space="preserve">Đầu tư đường GTNT  thôn Ia Der </t>
  </si>
  <si>
    <t>Đầu tư hệ thống nước sạch tại thôn 6</t>
  </si>
  <si>
    <t>San ủi bãi tập kết rác thải rắn tại thôn 3</t>
  </si>
  <si>
    <t>Thôn 1, Ia Đal</t>
  </si>
  <si>
    <t>thôn Ia Der, xã Ia Đal</t>
  </si>
  <si>
    <t>Đường GTNT thôn Ia Der (đội 1 đến đội 2 - Chi nhánh 716)</t>
  </si>
  <si>
    <t>Xây dựng Nhà Văn hóa thôn1</t>
  </si>
  <si>
    <t>Xây dựng Nhà Văn hóa thôn 2</t>
  </si>
  <si>
    <t>Đường GTNT thôn 2</t>
  </si>
  <si>
    <t>Xây dựng Nhà Văn hóa thôn 5</t>
  </si>
  <si>
    <t>Nhà văn hóa thôn Ia Đal</t>
  </si>
  <si>
    <t>Đường GTNT điểm dân cư 20 - Thôn 7 (giai đoạn 2)</t>
  </si>
  <si>
    <t>Đường GTNT thôn 5 (Điểm dân cư đội 2 - Chi  Nhánh 716)</t>
  </si>
  <si>
    <t>Đường GTNT điểm dân cư 20 - Thôn 7 (giai đoạn 3)</t>
  </si>
  <si>
    <t>thôn 4, xã Ia Đal</t>
  </si>
  <si>
    <t>thôn 5, xã Ia Đal</t>
  </si>
  <si>
    <t>thôn Ia Đal</t>
  </si>
  <si>
    <t>thôn 7</t>
  </si>
  <si>
    <t>thôn 6</t>
  </si>
  <si>
    <t>Thực hiện theo hình thức đầu tư</t>
  </si>
  <si>
    <t>Trụ sở làm việc Huyện ủy, HĐND-UBND, Mặt trận đoàn thể và các công trình phụ trợ huyện Ia H'Drai</t>
  </si>
  <si>
    <t>Đầu tư xây dựng các tuyến đường ĐĐT 02, ĐĐT 03, ĐĐT 08 - Khu trung tâm hành chính huyện Ia H'Drai</t>
  </si>
  <si>
    <t>Cấp nước sinh hoạt trung tâm huyện Ia H'Drai</t>
  </si>
  <si>
    <t>477-14/7/2015
487-06/05/2016</t>
  </si>
  <si>
    <t>478-14/07/2015
305-31/03/2016</t>
  </si>
  <si>
    <t>476-14/07/2015
279-30/03/2016</t>
  </si>
  <si>
    <t>Công trình Thủy lợi Hồ chứa nước xã IV (thôn 1, thôn 2, xã Ia Đal, huyện Ia H'Drai)</t>
  </si>
  <si>
    <t>2019-2021</t>
  </si>
  <si>
    <t>880; 23/8/2019</t>
  </si>
  <si>
    <t>Đường giao thông Từ Cầu Drai đến Đường tuần tra Biên giới tại khu vực Hồ Le (Đoạn  Km7+315 - Km12+00)</t>
  </si>
  <si>
    <t>497; 30/10/2019</t>
  </si>
  <si>
    <t>292; 31/7/2019</t>
  </si>
  <si>
    <t>188; 22/4/2020</t>
  </si>
  <si>
    <t>438; 15/10/2019</t>
  </si>
  <si>
    <t>185; 22/4/2020</t>
  </si>
  <si>
    <t>Xây dựng Nhà Văn hóa thôn 7</t>
  </si>
  <si>
    <t>Đầu tư đường GTNT thôn 4 đi thôn Chư Hem (Giai đoạn 2)</t>
  </si>
  <si>
    <t>Đường GTNT thôn 5 (giai đoạn 1)</t>
  </si>
  <si>
    <t>Đường GTNT thôn 3 (giai đoạn 1)</t>
  </si>
  <si>
    <t>Đầu tư đường GTNT thôn 4 đi thôn Chư Hem (Giai đoạn 3)</t>
  </si>
  <si>
    <t>Đầu tư hệ thống lưới điện hạ thế tại các thôn 1</t>
  </si>
  <si>
    <t>thôn 3 xã Ia Đal</t>
  </si>
  <si>
    <t>thôn 1 xã Ia Đal</t>
  </si>
  <si>
    <t>thôn 2 xã Ia Đal</t>
  </si>
  <si>
    <t>thôn 7 xã Ia Đal</t>
  </si>
  <si>
    <t>thôn 8 xã Ia Đal</t>
  </si>
  <si>
    <t>Thôn 1 xã Ia Đal</t>
  </si>
  <si>
    <t>Đầu tư hệ thống lưới điện hạ thế tại các thôn 7</t>
  </si>
  <si>
    <t>Thôn 7 xã Ia Đal</t>
  </si>
  <si>
    <t>Thôn Ia Der, xã Ia Đal</t>
  </si>
  <si>
    <t>Sửa chữa trung tâm bồi dưỡng chính trị huyện Ia H’Drai</t>
  </si>
  <si>
    <t>Thôn 7, xã Ia Đal</t>
  </si>
  <si>
    <t>Cấp nước sinh hoạt điểm dân cư thôn 3, thôn 4 xã Ia Đal</t>
  </si>
  <si>
    <t>TỔNG SỐ (A+B+C)</t>
  </si>
  <si>
    <t>Theo hình thực nhà nước và ngân dân cùng làm, vốn tỉnh 12.000 triệu đồng, vốn ngân sách huyện: 3.429 triệu đồng, vốn dân góp: 1.714 triệu đồng</t>
  </si>
  <si>
    <t>Nâng cấp, sửa chữa Trung tâm Văn hóa –Thể thao –Du lịch và Truyền thông</t>
  </si>
  <si>
    <t>Đường giao thông nông thôn liên thôn, thôn 3  xã Ia Dom thuộc Nông trường I công ty Duy tân, (Đoạn từ sau nhà máy mủ - cầu gần bãi chuối) (5 vị trí trên tuyến).</t>
  </si>
  <si>
    <t>Phần đối ứng ngân sách huyện</t>
  </si>
  <si>
    <t>Chưa có nội dung</t>
  </si>
  <si>
    <t>(Nội dung khác)</t>
  </si>
  <si>
    <t>Mở rộng cầu Suối Đá</t>
  </si>
  <si>
    <t>2021-2026</t>
  </si>
  <si>
    <t>Công trình Đường ĐĐT33</t>
  </si>
  <si>
    <t>Cầu suối đá đi huyện đội</t>
  </si>
  <si>
    <t xml:space="preserve"> Bổ sung mới</t>
  </si>
  <si>
    <t xml:space="preserve">Hỗ trợ đầu tư xây dựng cụm công nghiệp </t>
  </si>
  <si>
    <t xml:space="preserve">Huyện Ia H'Drai </t>
  </si>
  <si>
    <t>Mới bổ sung 7.200 triệu đồng</t>
  </si>
  <si>
    <t>Mới bổ sung 10.000 triệu đồng và 2.000 triệu đồng</t>
  </si>
  <si>
    <t>Mới bổ sung thêm 2.295,69 triệu đồng và 1.381,95 triệu đồng</t>
  </si>
  <si>
    <t>Đường giao thông nông thôn số 4, thôn 1 xã Ia Tơi (Giai đoạn 2)</t>
  </si>
  <si>
    <t>490; 23/10/2020</t>
  </si>
  <si>
    <t>Phân cấp đầu tư chỉnh trang đô thị 
Đầu tư vỉa hè, cây xanh các tuyến đường (ĐĐT04; ĐĐT05; ĐĐT07; ĐĐT09; ĐĐT10; ĐĐT11; ĐĐT12; ĐĐT15; ĐĐT16; ĐĐT17; ĐĐT18)</t>
  </si>
  <si>
    <t>(Kèm theo Tờ trình số          /TTr-UBND ngày       /11/2020 của Ủy ban nhân dân huyện Ia H'Drai)</t>
  </si>
</sst>
</file>

<file path=xl/styles.xml><?xml version="1.0" encoding="utf-8"?>
<styleSheet xmlns="http://schemas.openxmlformats.org/spreadsheetml/2006/main">
  <numFmts count="177">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ñ&quot;* #,##0_-;\-&quot;ñ&quot;* #,##0_-;_-&quot;ñ&quot;* &quot;-&quot;_-;_-@_-"/>
    <numFmt numFmtId="171" formatCode="_(* #,##0_);_(* \(#,##0\);_(* &quot;-&quot;??_);_(@_)"/>
    <numFmt numFmtId="172" formatCode="_-* #,##0\ &quot;F&quot;_-;\-* #,##0\ &quot;F&quot;_-;_-* &quot;-&quot;\ &quot;F&quot;_-;_-@_-"/>
    <numFmt numFmtId="173" formatCode="&quot;\&quot;#,##0;[Red]&quot;\&quot;&quot;\&quot;\-#,##0"/>
    <numFmt numFmtId="174" formatCode="#,##0\ &quot;DM&quot;;\-#,##0\ &quot;DM&quot;"/>
    <numFmt numFmtId="175" formatCode="0.000%"/>
    <numFmt numFmtId="176" formatCode="#.##00"/>
    <numFmt numFmtId="177" formatCode="_-* #,##0_-;\-* #,##0_-;_-* &quot;-&quot;_-;_-@_-"/>
    <numFmt numFmtId="178" formatCode="_-* #,##0.00_-;\-* #,##0.00_-;_-* &quot;-&quot;??_-;_-@_-"/>
    <numFmt numFmtId="179" formatCode="&quot;Rp&quot;#,##0_);[Red]\(&quot;Rp&quot;#,##0\)"/>
    <numFmt numFmtId="180" formatCode="_ * #,##0_)\ &quot;$&quot;_ ;_ * \(#,##0\)\ &quot;$&quot;_ ;_ * &quot;-&quot;_)\ &quot;$&quot;_ ;_ @_ "/>
    <numFmt numFmtId="181" formatCode="_-&quot;$&quot;* #,##0_-;\-&quot;$&quot;* #,##0_-;_-&quot;$&quot;* &quot;-&quot;_-;_-@_-"/>
    <numFmt numFmtId="182" formatCode="_-* #,##0\ _F_-;\-* #,##0\ _F_-;_-* &quot;-&quot;\ _F_-;_-@_-"/>
    <numFmt numFmtId="183" formatCode="_-* #,##0\ &quot;€&quot;_-;\-* #,##0\ &quot;€&quot;_-;_-* &quot;-&quot;\ &quot;€&quot;_-;_-@_-"/>
    <numFmt numFmtId="184" formatCode="_-* #,##0\ &quot;$&quot;_-;\-* #,##0\ &quot;$&quot;_-;_-* &quot;-&quot;\ &quot;$&quot;_-;_-@_-"/>
    <numFmt numFmtId="185" formatCode="_ * #,##0_)&quot;$&quot;_ ;_ * \(#,##0\)&quot;$&quot;_ ;_ * &quot;-&quot;_)&quot;$&quot;_ ;_ @_ "/>
    <numFmt numFmtId="186" formatCode="_-&quot;€&quot;* #,##0_-;\-&quot;€&quot;* #,##0_-;_-&quot;€&quot;* &quot;-&quot;_-;_-@_-"/>
    <numFmt numFmtId="187" formatCode="_-* #,##0.00\ _F_-;\-* #,##0.00\ _F_-;_-* &quot;-&quot;??\ _F_-;_-@_-"/>
    <numFmt numFmtId="188" formatCode="_-* #,##0.00\ _€_-;\-* #,##0.00\ _€_-;_-* &quot;-&quot;??\ _€_-;_-@_-"/>
    <numFmt numFmtId="189" formatCode="_ * #,##0.00_ ;_ * \-#,##0.00_ ;_ * &quot;-&quot;??_ ;_ @_ "/>
    <numFmt numFmtId="190" formatCode="_-* #,##0.00\ _V_N_D_-;\-* #,##0.00\ _V_N_D_-;_-* &quot;-&quot;??\ _V_N_D_-;_-@_-"/>
    <numFmt numFmtId="191" formatCode="_ * #,##0.00_)\ _$_ ;_ * \(#,##0.00\)\ _$_ ;_ * &quot;-&quot;??_)\ _$_ ;_ @_ "/>
    <numFmt numFmtId="192" formatCode="_ * #,##0.00_)_$_ ;_ * \(#,##0.00\)_$_ ;_ * &quot;-&quot;??_)_$_ ;_ @_ "/>
    <numFmt numFmtId="193" formatCode="_-* #,##0.00\ _ñ_-;\-* #,##0.00\ _ñ_-;_-* &quot;-&quot;??\ _ñ_-;_-@_-"/>
    <numFmt numFmtId="194" formatCode="_-* #,##0.00\ _ñ_-;_-* #,##0.00\ _ñ\-;_-* &quot;-&quot;??\ _ñ_-;_-@_-"/>
    <numFmt numFmtId="195" formatCode="_(&quot;$&quot;\ * #,##0_);_(&quot;$&quot;\ * \(#,##0\);_(&quot;$&quot;\ * &quot;-&quot;_);_(@_)"/>
    <numFmt numFmtId="196" formatCode="_-* #,##0.00000000_-;\-* #,##0.00000000_-;_-* &quot;-&quot;??_-;_-@_-"/>
    <numFmt numFmtId="197" formatCode="_(&quot;€&quot;\ * #,##0_);_(&quot;€&quot;\ * \(#,##0\);_(&quot;€&quot;\ * &quot;-&quot;_);_(@_)"/>
    <numFmt numFmtId="198" formatCode="_-* #,##0\ &quot;ñ&quot;_-;\-* #,##0\ &quot;ñ&quot;_-;_-* &quot;-&quot;\ &quot;ñ&quot;_-;_-@_-"/>
    <numFmt numFmtId="199" formatCode="_-* #,##0\ _€_-;\-* #,##0\ _€_-;_-* &quot;-&quot;\ _€_-;_-@_-"/>
    <numFmt numFmtId="200" formatCode="_ * #,##0_ ;_ * \-#,##0_ ;_ * &quot;-&quot;_ ;_ @_ "/>
    <numFmt numFmtId="201" formatCode="_-* #,##0\ _V_N_D_-;\-* #,##0\ _V_N_D_-;_-* &quot;-&quot;\ _V_N_D_-;_-@_-"/>
    <numFmt numFmtId="202" formatCode="_ * #,##0_)\ _$_ ;_ * \(#,##0\)\ _$_ ;_ * &quot;-&quot;_)\ _$_ ;_ @_ "/>
    <numFmt numFmtId="203" formatCode="_ * #,##0_)_$_ ;_ * \(#,##0\)_$_ ;_ * &quot;-&quot;_)_$_ ;_ @_ "/>
    <numFmt numFmtId="204" formatCode="_-* #,##0\ _$_-;\-* #,##0\ _$_-;_-* &quot;-&quot;\ _$_-;_-@_-"/>
    <numFmt numFmtId="205" formatCode="_-* #,##0\ _ñ_-;\-* #,##0\ _ñ_-;_-* &quot;-&quot;\ _ñ_-;_-@_-"/>
    <numFmt numFmtId="206" formatCode="_-* #,##0\ _ñ_-;_-* #,##0\ _ñ\-;_-* &quot;-&quot;\ _ñ_-;_-@_-"/>
    <numFmt numFmtId="207" formatCode="_ &quot;\&quot;* #,##0_ ;_ &quot;\&quot;* \-#,##0_ ;_ &quot;\&quot;* &quot;-&quot;_ ;_ @_ "/>
    <numFmt numFmtId="208" formatCode="&quot;\&quot;#,##0.00;[Red]&quot;\&quot;\-#,##0.00"/>
    <numFmt numFmtId="209" formatCode="&quot;\&quot;#,##0;[Red]&quot;\&quot;\-#,##0"/>
    <numFmt numFmtId="210" formatCode="_ * #,##0_)\ &quot;F&quot;_ ;_ * \(#,##0\)\ &quot;F&quot;_ ;_ * &quot;-&quot;_)\ &quot;F&quot;_ ;_ @_ "/>
    <numFmt numFmtId="211" formatCode="&quot;£&quot;#,##0.00;\-&quot;£&quot;#,##0.00"/>
    <numFmt numFmtId="212" formatCode="_-&quot;F&quot;* #,##0_-;\-&quot;F&quot;* #,##0_-;_-&quot;F&quot;* &quot;-&quot;_-;_-@_-"/>
    <numFmt numFmtId="213" formatCode="_ * #,##0.00_)&quot;$&quot;_ ;_ * \(#,##0.00\)&quot;$&quot;_ ;_ * &quot;-&quot;??_)&quot;$&quot;_ ;_ @_ "/>
    <numFmt numFmtId="214" formatCode="_ * #,##0.0_)_$_ ;_ * \(#,##0.0\)_$_ ;_ * &quot;-&quot;??_)_$_ ;_ @_ "/>
    <numFmt numFmtId="215" formatCode=";;"/>
    <numFmt numFmtId="216" formatCode="_ * #,##0.00_)&quot;€&quot;_ ;_ * \(#,##0.00\)&quot;€&quot;_ ;_ * &quot;-&quot;??_)&quot;€&quot;_ ;_ @_ "/>
    <numFmt numFmtId="217" formatCode="#,##0.0_);\(#,##0.0\)"/>
    <numFmt numFmtId="218" formatCode="_ &quot;\&quot;* #,##0.00_ ;_ &quot;\&quot;* &quot;\&quot;&quot;\&quot;&quot;\&quot;&quot;\&quot;&quot;\&quot;&quot;\&quot;&quot;\&quot;&quot;\&quot;&quot;\&quot;&quot;\&quot;&quot;\&quot;&quot;\&quot;\-#,##0.00_ ;_ &quot;\&quot;* &quot;-&quot;??_ ;_ @_ "/>
    <numFmt numFmtId="219" formatCode="0.0%"/>
    <numFmt numFmtId="220" formatCode="_ * #,##0.00_ ;_ * &quot;\&quot;&quot;\&quot;&quot;\&quot;&quot;\&quot;&quot;\&quot;&quot;\&quot;&quot;\&quot;&quot;\&quot;&quot;\&quot;&quot;\&quot;&quot;\&quot;&quot;\&quot;\-#,##0.00_ ;_ * &quot;-&quot;??_ ;_ @_ "/>
    <numFmt numFmtId="221" formatCode="&quot;$&quot;#,##0.00"/>
    <numFmt numFmtId="222" formatCode="&quot;\&quot;#,##0;&quot;\&quot;&quot;\&quot;&quot;\&quot;&quot;\&quot;&quot;\&quot;&quot;\&quot;&quot;\&quot;&quot;\&quot;&quot;\&quot;&quot;\&quot;&quot;\&quot;&quot;\&quot;&quot;\&quot;&quot;\&quot;\-#,##0"/>
    <numFmt numFmtId="223" formatCode="_ * #,##0.00_)&quot;£&quot;_ ;_ * \(#,##0.00\)&quot;£&quot;_ ;_ * &quot;-&quot;??_)&quot;£&quot;_ ;_ @_ "/>
    <numFmt numFmtId="224" formatCode="&quot;\&quot;#,##0;[Red]&quot;\&quot;&quot;\&quot;&quot;\&quot;&quot;\&quot;&quot;\&quot;&quot;\&quot;&quot;\&quot;&quot;\&quot;&quot;\&quot;&quot;\&quot;&quot;\&quot;&quot;\&quot;&quot;\&quot;&quot;\&quot;\-#,##0"/>
    <numFmt numFmtId="225" formatCode="_-&quot;$&quot;* #,##0.00_-;\-&quot;$&quot;* #,##0.00_-;_-&quot;$&quot;* &quot;-&quot;??_-;_-@_-"/>
    <numFmt numFmtId="226" formatCode="_ * #,##0_ ;_ * &quot;\&quot;&quot;\&quot;&quot;\&quot;&quot;\&quot;&quot;\&quot;&quot;\&quot;&quot;\&quot;&quot;\&quot;&quot;\&quot;&quot;\&quot;&quot;\&quot;&quot;\&quot;\-#,##0_ ;_ * &quot;-&quot;_ ;_ @_ "/>
    <numFmt numFmtId="227" formatCode="0.0%;\(0.0%\)"/>
    <numFmt numFmtId="228" formatCode="&quot;\&quot;#,##0.00;&quot;\&quot;&quot;\&quot;&quot;\&quot;&quot;\&quot;&quot;\&quot;&quot;\&quot;&quot;\&quot;&quot;\&quot;&quot;\&quot;&quot;\&quot;&quot;\&quot;&quot;\&quot;&quot;\&quot;&quot;\&quot;\-#,##0.00"/>
    <numFmt numFmtId="229" formatCode="_-* #,##0.00\ &quot;F&quot;_-;\-* #,##0.00\ &quot;F&quot;_-;_-* &quot;-&quot;??\ &quot;F&quot;_-;_-@_-"/>
    <numFmt numFmtId="230" formatCode="0.000_)"/>
    <numFmt numFmtId="231" formatCode="#,##0_)_%;\(#,##0\)_%;"/>
    <numFmt numFmtId="232" formatCode="_(* #,##0.0_);_(* \(#,##0.0\);_(* &quot;-&quot;??_);_(@_)"/>
    <numFmt numFmtId="233" formatCode="_._.* #,##0.0_)_%;_._.* \(#,##0.0\)_%"/>
    <numFmt numFmtId="234" formatCode="#,##0.0_)_%;\(#,##0.0\)_%;\ \ .0_)_%"/>
    <numFmt numFmtId="235" formatCode="_._.* #,##0.00_)_%;_._.* \(#,##0.00\)_%"/>
    <numFmt numFmtId="236" formatCode="#,##0.00_)_%;\(#,##0.00\)_%;\ \ .00_)_%"/>
    <numFmt numFmtId="237" formatCode="_._.* #,##0.000_)_%;_._.* \(#,##0.000\)_%"/>
    <numFmt numFmtId="238" formatCode="#,##0.000_)_%;\(#,##0.000\)_%;\ \ .000_)_%"/>
    <numFmt numFmtId="239" formatCode="&quot;$&quot;#,##0;[Red]\-&quot;$&quot;#,##0"/>
    <numFmt numFmtId="240" formatCode="_-* #,##0_-;\-* #,##0_-;_-* &quot;-&quot;??_-;_-@_-"/>
    <numFmt numFmtId="241" formatCode="_(* #,##0.00_);_(* \(#,##0.00\);_(* &quot;-&quot;&quot;?&quot;&quot;?&quot;_);_(@_)"/>
    <numFmt numFmtId="242" formatCode="_-* #,##0\ &quot;þ&quot;_-;\-* #,##0\ &quot;þ&quot;_-;_-* &quot;-&quot;\ &quot;þ&quot;_-;_-@_-"/>
    <numFmt numFmtId="243" formatCode="_-* #,##0.00\ _þ_-;\-* #,##0.00\ _þ_-;_-* &quot;-&quot;??\ _þ_-;_-@_-"/>
    <numFmt numFmtId="244" formatCode="_-* #,##0\ _₫_-;\-* #,##0\ _₫_-;_-* &quot;-&quot;??\ _₫_-;_-@_-"/>
    <numFmt numFmtId="245" formatCode="\t#\ ??/??"/>
    <numFmt numFmtId="246" formatCode="0.0000"/>
    <numFmt numFmtId="247" formatCode="_-* #,##0.00\ _$_-;\-* #,##0.00\ _$_-;_-* &quot;-&quot;??\ _$_-;_-@_-"/>
    <numFmt numFmtId="248" formatCode="&quot;$&quot;#,##0;\-&quot;$&quot;#,##0"/>
    <numFmt numFmtId="249" formatCode="&quot;True&quot;;&quot;True&quot;;&quot;False&quot;"/>
    <numFmt numFmtId="250" formatCode="_(* #,##0.0_);_(* \(#,##0.0\);_(* &quot;-&quot;?_);_(@_)"/>
    <numFmt numFmtId="251" formatCode="&quot;\&quot;#&quot;,&quot;##0&quot;.&quot;00;[Red]&quot;\&quot;\-#&quot;,&quot;##0&quot;.&quot;00"/>
    <numFmt numFmtId="252" formatCode="#,##0.00;[Red]#,##0.00"/>
    <numFmt numFmtId="253" formatCode="#,##0;\(#,##0\)"/>
    <numFmt numFmtId="254" formatCode="_._.* \(#,##0\)_%;_._.* #,##0_)_%;_._.* 0_)_%;_._.@_)_%"/>
    <numFmt numFmtId="255" formatCode="_._.&quot;€&quot;* \(#,##0\)_%;_._.&quot;€&quot;* #,##0_)_%;_._.&quot;€&quot;* 0_)_%;_._.@_)_%"/>
    <numFmt numFmtId="256" formatCode="* \(#,##0\);* #,##0_);&quot;-&quot;??_);@"/>
    <numFmt numFmtId="257" formatCode="_ &quot;R&quot;\ * #,##0_ ;_ &quot;R&quot;\ * \-#,##0_ ;_ &quot;R&quot;\ * &quot;-&quot;_ ;_ @_ "/>
    <numFmt numFmtId="258" formatCode="_ * #,##0.00_ ;_ * &quot;\&quot;&quot;\&quot;&quot;\&quot;&quot;\&quot;&quot;\&quot;&quot;\&quot;\-#,##0.00_ ;_ * &quot;-&quot;??_ ;_ @_ "/>
    <numFmt numFmtId="259" formatCode="&quot;€&quot;* #,##0_)_%;&quot;€&quot;* \(#,##0\)_%;&quot;€&quot;* &quot;-&quot;??_)_%;@_)_%"/>
    <numFmt numFmtId="260" formatCode="&quot;$&quot;* #,##0_)_%;&quot;$&quot;* \(#,##0\)_%;&quot;$&quot;* &quot;-&quot;??_)_%;@_)_%"/>
    <numFmt numFmtId="261" formatCode="&quot;\&quot;#,##0.00;&quot;\&quot;&quot;\&quot;&quot;\&quot;&quot;\&quot;&quot;\&quot;&quot;\&quot;&quot;\&quot;&quot;\&quot;\-#,##0.00"/>
    <numFmt numFmtId="262" formatCode="_._.&quot;€&quot;* #,##0.0_)_%;_._.&quot;€&quot;* \(#,##0.0\)_%"/>
    <numFmt numFmtId="263" formatCode="&quot;€&quot;* #,##0.0_)_%;&quot;€&quot;* \(#,##0.0\)_%;&quot;€&quot;* \ .0_)_%"/>
    <numFmt numFmtId="264" formatCode="_._.&quot;$&quot;* #,##0.0_)_%;_._.&quot;$&quot;* \(#,##0.0\)_%"/>
    <numFmt numFmtId="265" formatCode="_._.&quot;€&quot;* #,##0.00_)_%;_._.&quot;€&quot;* \(#,##0.00\)_%"/>
    <numFmt numFmtId="266" formatCode="&quot;€&quot;* #,##0.00_)_%;&quot;€&quot;* \(#,##0.00\)_%;&quot;€&quot;* \ .00_)_%"/>
    <numFmt numFmtId="267" formatCode="_._.&quot;$&quot;* #,##0.00_)_%;_._.&quot;$&quot;* \(#,##0.00\)_%"/>
    <numFmt numFmtId="268" formatCode="_._.&quot;€&quot;* #,##0.000_)_%;_._.&quot;€&quot;* \(#,##0.000\)_%"/>
    <numFmt numFmtId="269" formatCode="&quot;€&quot;* #,##0.000_)_%;&quot;€&quot;* \(#,##0.000\)_%;&quot;€&quot;* \ .000_)_%"/>
    <numFmt numFmtId="270" formatCode="_._.&quot;$&quot;* #,##0.000_)_%;_._.&quot;$&quot;* \(#,##0.000\)_%"/>
    <numFmt numFmtId="271" formatCode="_-* #,##0.00\ &quot;€&quot;_-;\-* #,##0.00\ &quot;€&quot;_-;_-* &quot;-&quot;??\ &quot;€&quot;_-;_-@_-"/>
    <numFmt numFmtId="272" formatCode="_ * #,##0_ ;_ * &quot;\&quot;&quot;\&quot;&quot;\&quot;&quot;\&quot;&quot;\&quot;&quot;\&quot;\-#,##0_ ;_ * &quot;-&quot;_ ;_ @_ "/>
    <numFmt numFmtId="273" formatCode="\$#,##0\ ;\(\$#,##0\)"/>
    <numFmt numFmtId="274" formatCode="&quot;$&quot;#,##0\ ;\(&quot;$&quot;#,##0\)"/>
    <numFmt numFmtId="275" formatCode="\t0.00%"/>
    <numFmt numFmtId="276" formatCode="0.000"/>
    <numFmt numFmtId="277" formatCode="* #,##0_);* \(#,##0\);&quot;-&quot;??_);@"/>
    <numFmt numFmtId="278" formatCode="\U\S\$#,##0.00;\(\U\S\$#,##0.00\)"/>
    <numFmt numFmtId="279" formatCode="_(\§\g\ #,##0_);_(\§\g\ \(#,##0\);_(\§\g\ &quot;-&quot;??_);_(@_)"/>
    <numFmt numFmtId="280" formatCode="_(\§\g\ #,##0_);_(\§\g\ \(#,##0\);_(\§\g\ &quot;-&quot;_);_(@_)"/>
    <numFmt numFmtId="281" formatCode="\§\g#,##0_);\(\§\g#,##0\)"/>
    <numFmt numFmtId="282" formatCode="_-&quot;VND&quot;* #,##0_-;\-&quot;VND&quot;* #,##0_-;_-&quot;VND&quot;* &quot;-&quot;_-;_-@_-"/>
    <numFmt numFmtId="283" formatCode="_(&quot;Rp&quot;* #,##0.00_);_(&quot;Rp&quot;* \(#,##0.00\);_(&quot;Rp&quot;* &quot;-&quot;??_);_(@_)"/>
    <numFmt numFmtId="284" formatCode="#,##0.00\ &quot;FB&quot;;[Red]\-#,##0.00\ &quot;FB&quot;"/>
    <numFmt numFmtId="285" formatCode="#,##0\ &quot;$&quot;;\-#,##0\ &quot;$&quot;"/>
    <numFmt numFmtId="286" formatCode="_-* #,##0\ _F_B_-;\-* #,##0\ _F_B_-;_-* &quot;-&quot;\ _F_B_-;_-@_-"/>
    <numFmt numFmtId="287" formatCode="_-[$€]* #,##0.00_-;\-[$€]* #,##0.00_-;_-[$€]* &quot;-&quot;??_-;_-@_-"/>
    <numFmt numFmtId="288" formatCode="_ * #,##0.00_)_d_ ;_ * \(#,##0.00\)_d_ ;_ * &quot;-&quot;??_)_d_ ;_ @_ "/>
    <numFmt numFmtId="289" formatCode="#,##0_);\-#,##0_)"/>
    <numFmt numFmtId="290" formatCode="#,###;\-#,###;&quot;&quot;;_(@_)"/>
    <numFmt numFmtId="291" formatCode="&quot;€&quot;#,##0;\-&quot;€&quot;#,##0"/>
    <numFmt numFmtId="292" formatCode="#,##0\ &quot;$&quot;_);\(#,##0\ &quot;$&quot;\)"/>
    <numFmt numFmtId="293" formatCode="_-&quot;£&quot;* #,##0_-;\-&quot;£&quot;* #,##0_-;_-&quot;£&quot;* &quot;-&quot;_-;_-@_-"/>
    <numFmt numFmtId="294" formatCode="#,###"/>
    <numFmt numFmtId="295" formatCode="&quot;Fr.&quot;\ #,##0.00;[Red]&quot;Fr.&quot;\ \-#,##0.00"/>
    <numFmt numFmtId="296" formatCode="_ &quot;Fr.&quot;\ * #,##0_ ;_ &quot;Fr.&quot;\ * \-#,##0_ ;_ &quot;Fr.&quot;\ * &quot;-&quot;_ ;_ @_ "/>
    <numFmt numFmtId="297" formatCode="&quot;\&quot;#,##0;[Red]\-&quot;\&quot;#,##0"/>
    <numFmt numFmtId="298" formatCode="&quot;\&quot;#,##0.00;\-&quot;\&quot;#,##0.00"/>
    <numFmt numFmtId="299" formatCode="&quot;VND&quot;#,##0_);[Red]\(&quot;VND&quot;#,##0\)"/>
    <numFmt numFmtId="300" formatCode="#,##0.00_);\-#,##0.00_)"/>
    <numFmt numFmtId="301" formatCode="0_)%;\(0\)%"/>
    <numFmt numFmtId="302" formatCode="_._._(* 0_)%;_._.* \(0\)%"/>
    <numFmt numFmtId="303" formatCode="_(0_)%;\(0\)%"/>
    <numFmt numFmtId="304" formatCode="0%_);\(0%\)"/>
    <numFmt numFmtId="305" formatCode="#,##0.000_);\(#,##0.000\)"/>
    <numFmt numFmtId="306" formatCode="_ &quot;\&quot;* #,##0_ ;_ &quot;\&quot;* &quot;\&quot;&quot;\&quot;&quot;\&quot;&quot;\&quot;&quot;\&quot;&quot;\&quot;&quot;\&quot;&quot;\&quot;&quot;\&quot;&quot;\&quot;&quot;\&quot;&quot;\&quot;&quot;\&quot;&quot;\&quot;\-#,##0_ ;_ &quot;\&quot;* &quot;-&quot;_ ;_ @_ "/>
    <numFmt numFmtId="307" formatCode="_(0.0_)%;\(0.0\)%"/>
    <numFmt numFmtId="308" formatCode="_._._(* 0.0_)%;_._.* \(0.0\)%"/>
    <numFmt numFmtId="309" formatCode="_(0.00_)%;\(0.00\)%"/>
    <numFmt numFmtId="310" formatCode="_._._(* 0.00_)%;_._.* \(0.00\)%"/>
    <numFmt numFmtId="311" formatCode="_(0.000_)%;\(0.000\)%"/>
    <numFmt numFmtId="312" formatCode="_._._(* 0.000_)%;_._.* \(0.000\)%"/>
    <numFmt numFmtId="313" formatCode="#"/>
    <numFmt numFmtId="314" formatCode="&quot;¡Ì&quot;#,##0;[Red]\-&quot;¡Ì&quot;#,##0"/>
    <numFmt numFmtId="315" formatCode="#,##0.00\ &quot;F&quot;;[Red]\-#,##0.00\ &quot;F&quot;"/>
    <numFmt numFmtId="316" formatCode="&quot;£&quot;#,##0;[Red]\-&quot;£&quot;#,##0"/>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_-&quot;$&quot;* ###,0&quot;.&quot;00_-;\-&quot;$&quot;* ###,0&quot;.&quot;00_-;_-&quot;$&quot;*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_-* #,##0.000\ _₫_-;\-* #,##0.000\ _₫_-;_-* &quot;-&quot;??\ _₫_-;_-@_-"/>
    <numFmt numFmtId="338" formatCode="_-* #,##0.000\ _₫_-;\-* #,##0.000\ _₫_-;_-* &quot;-&quot;???\ _₫_-;_-@_-"/>
  </numFmts>
  <fonts count="252">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sz val="10"/>
      <color rgb="FFFF0000"/>
      <name val="Times New Roman"/>
      <family val="1"/>
    </font>
    <font>
      <sz val="10"/>
      <color theme="1"/>
      <name val="Times New Roman"/>
      <family val="1"/>
    </font>
    <font>
      <sz val="9"/>
      <name val="Times New Roman"/>
      <family val="1"/>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s>
  <cellStyleXfs count="4263">
    <xf numFmtId="0" fontId="0" fillId="0" borderId="0"/>
    <xf numFmtId="0" fontId="9" fillId="0" borderId="0"/>
    <xf numFmtId="0" fontId="11" fillId="0" borderId="0"/>
    <xf numFmtId="170"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71" fontId="30" fillId="0" borderId="18" applyFont="0" applyBorder="0"/>
    <xf numFmtId="171" fontId="31" fillId="0" borderId="0" applyProtection="0"/>
    <xf numFmtId="171" fontId="32" fillId="0" borderId="18" applyFont="0" applyBorder="0"/>
    <xf numFmtId="0" fontId="33" fillId="0" borderId="0"/>
    <xf numFmtId="172" fontId="34" fillId="0" borderId="0" applyFont="0" applyFill="0" applyBorder="0" applyAlignment="0" applyProtection="0"/>
    <xf numFmtId="0" fontId="35" fillId="0" borderId="0" applyFont="0" applyFill="0" applyBorder="0" applyAlignment="0" applyProtection="0"/>
    <xf numFmtId="173" fontId="9"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6" fontId="33" fillId="0" borderId="0" applyFont="0" applyFill="0" applyBorder="0" applyAlignment="0" applyProtection="0"/>
    <xf numFmtId="177" fontId="39" fillId="0" borderId="0" applyFont="0" applyFill="0" applyBorder="0" applyAlignment="0" applyProtection="0"/>
    <xf numFmtId="178" fontId="39" fillId="0" borderId="0" applyFont="0" applyFill="0" applyBorder="0" applyAlignment="0" applyProtection="0"/>
    <xf numFmtId="179"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77" fontId="27" fillId="0" borderId="0" applyFont="0" applyFill="0" applyBorder="0" applyAlignment="0" applyProtection="0"/>
    <xf numFmtId="180" fontId="34" fillId="0" borderId="0" applyFont="0" applyFill="0" applyBorder="0" applyAlignment="0" applyProtection="0"/>
    <xf numFmtId="181" fontId="26" fillId="0" borderId="0" applyFont="0" applyFill="0" applyBorder="0" applyAlignment="0" applyProtection="0"/>
    <xf numFmtId="166"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2" fontId="27"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66" fontId="34" fillId="0" borderId="0" applyFont="0" applyFill="0" applyBorder="0" applyAlignment="0" applyProtection="0"/>
    <xf numFmtId="180" fontId="34" fillId="0" borderId="0" applyFont="0" applyFill="0" applyBorder="0" applyAlignment="0" applyProtection="0"/>
    <xf numFmtId="0" fontId="45" fillId="0" borderId="0"/>
    <xf numFmtId="166"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72" fontId="26" fillId="0" borderId="0" applyFont="0" applyFill="0" applyBorder="0" applyAlignment="0" applyProtection="0"/>
    <xf numFmtId="0" fontId="33" fillId="0" borderId="0" applyNumberFormat="0" applyFill="0" applyBorder="0" applyAlignment="0" applyProtection="0"/>
    <xf numFmtId="166"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4" fillId="0" borderId="0" applyFont="0" applyFill="0" applyBorder="0" applyAlignment="0" applyProtection="0"/>
    <xf numFmtId="0" fontId="45" fillId="0" borderId="0"/>
    <xf numFmtId="180"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66" fontId="34" fillId="0" borderId="0" applyFont="0" applyFill="0" applyBorder="0" applyAlignment="0" applyProtection="0"/>
    <xf numFmtId="166"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66"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5" fontId="34" fillId="0" borderId="0" applyFont="0" applyFill="0" applyBorder="0" applyAlignment="0" applyProtection="0"/>
    <xf numFmtId="18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4" fillId="0" borderId="0" applyFont="0" applyFill="0" applyBorder="0" applyAlignment="0" applyProtection="0"/>
    <xf numFmtId="0" fontId="45" fillId="0" borderId="0"/>
    <xf numFmtId="0" fontId="45" fillId="0" borderId="0"/>
    <xf numFmtId="180" fontId="34" fillId="0" borderId="0" applyFont="0" applyFill="0" applyBorder="0" applyAlignment="0" applyProtection="0"/>
    <xf numFmtId="0" fontId="45" fillId="0" borderId="0"/>
    <xf numFmtId="0" fontId="45" fillId="0" borderId="0"/>
    <xf numFmtId="0" fontId="45" fillId="0" borderId="0"/>
    <xf numFmtId="181" fontId="26" fillId="0" borderId="0" applyFont="0" applyFill="0" applyBorder="0" applyAlignment="0" applyProtection="0"/>
    <xf numFmtId="166" fontId="34" fillId="0" borderId="0" applyFont="0" applyFill="0" applyBorder="0" applyAlignment="0" applyProtection="0"/>
    <xf numFmtId="183" fontId="34" fillId="0" borderId="0" applyFont="0" applyFill="0" applyBorder="0" applyAlignment="0" applyProtection="0"/>
    <xf numFmtId="166" fontId="34"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70" fontId="26" fillId="0" borderId="0" applyFont="0" applyFill="0" applyBorder="0" applyAlignment="0" applyProtection="0"/>
    <xf numFmtId="178" fontId="26"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91"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0"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92"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2" fontId="34" fillId="0" borderId="0" applyFont="0" applyFill="0" applyBorder="0" applyAlignment="0" applyProtection="0"/>
    <xf numFmtId="43"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77" fontId="26" fillId="0" borderId="0" applyFont="0" applyFill="0" applyBorder="0" applyAlignment="0" applyProtection="0"/>
    <xf numFmtId="166" fontId="34" fillId="0" borderId="0" applyFont="0" applyFill="0" applyBorder="0" applyAlignment="0" applyProtection="0"/>
    <xf numFmtId="183"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72" fontId="26"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8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72"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72" fontId="26" fillId="0" borderId="0" applyFont="0" applyFill="0" applyBorder="0" applyAlignment="0" applyProtection="0"/>
    <xf numFmtId="196" fontId="49" fillId="0" borderId="0" applyFont="0" applyFill="0" applyBorder="0" applyAlignment="0" applyProtection="0"/>
    <xf numFmtId="197"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72" fontId="34" fillId="0" borderId="0" applyFont="0" applyFill="0" applyBorder="0" applyAlignment="0" applyProtection="0"/>
    <xf numFmtId="198"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91"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0"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92"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2" fontId="34" fillId="0" borderId="0" applyFont="0" applyFill="0" applyBorder="0" applyAlignment="0" applyProtection="0"/>
    <xf numFmtId="43"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178" fontId="26"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82" fontId="34" fillId="0" borderId="0" applyFont="0" applyFill="0" applyBorder="0" applyAlignment="0" applyProtection="0"/>
    <xf numFmtId="199"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1" fontId="34" fillId="0" borderId="0" applyFont="0" applyFill="0" applyBorder="0" applyAlignment="0" applyProtection="0"/>
    <xf numFmtId="167"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7" fontId="34" fillId="0" borderId="0" applyFont="0" applyFill="0" applyBorder="0" applyAlignment="0" applyProtection="0"/>
    <xf numFmtId="41" fontId="34" fillId="0" borderId="0" applyFont="0" applyFill="0" applyBorder="0" applyAlignment="0" applyProtection="0"/>
    <xf numFmtId="182" fontId="34" fillId="0" borderId="0" applyFont="0" applyFill="0" applyBorder="0" applyAlignment="0" applyProtection="0"/>
    <xf numFmtId="182" fontId="2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204" fontId="34" fillId="0" borderId="0" applyFont="0" applyFill="0" applyBorder="0" applyAlignment="0" applyProtection="0"/>
    <xf numFmtId="182" fontId="34" fillId="0" borderId="0" applyFont="0" applyFill="0" applyBorder="0" applyAlignment="0" applyProtection="0"/>
    <xf numFmtId="203"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41"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3" fontId="34" fillId="0" borderId="0" applyFont="0" applyFill="0" applyBorder="0" applyAlignment="0" applyProtection="0"/>
    <xf numFmtId="201" fontId="34" fillId="0" borderId="0" applyFont="0" applyFill="0" applyBorder="0" applyAlignment="0" applyProtection="0"/>
    <xf numFmtId="167"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5" fontId="34" fillId="0" borderId="0" applyFont="0" applyFill="0" applyBorder="0" applyAlignment="0" applyProtection="0"/>
    <xf numFmtId="206"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72" fontId="26"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8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72"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72" fontId="26" fillId="0" borderId="0" applyFont="0" applyFill="0" applyBorder="0" applyAlignment="0" applyProtection="0"/>
    <xf numFmtId="196" fontId="49" fillId="0" borderId="0" applyFont="0" applyFill="0" applyBorder="0" applyAlignment="0" applyProtection="0"/>
    <xf numFmtId="197"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72" fontId="34" fillId="0" borderId="0" applyFont="0" applyFill="0" applyBorder="0" applyAlignment="0" applyProtection="0"/>
    <xf numFmtId="198" fontId="34" fillId="0" borderId="0" applyFont="0" applyFill="0" applyBorder="0" applyAlignment="0" applyProtection="0"/>
    <xf numFmtId="177" fontId="26"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78" fontId="26" fillId="0" borderId="0" applyFont="0" applyFill="0" applyBorder="0" applyAlignment="0" applyProtection="0"/>
    <xf numFmtId="182" fontId="34" fillId="0" borderId="0" applyFont="0" applyFill="0" applyBorder="0" applyAlignment="0" applyProtection="0"/>
    <xf numFmtId="199"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1" fontId="34" fillId="0" borderId="0" applyFont="0" applyFill="0" applyBorder="0" applyAlignment="0" applyProtection="0"/>
    <xf numFmtId="167"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7" fontId="34" fillId="0" borderId="0" applyFont="0" applyFill="0" applyBorder="0" applyAlignment="0" applyProtection="0"/>
    <xf numFmtId="41" fontId="34" fillId="0" borderId="0" applyFont="0" applyFill="0" applyBorder="0" applyAlignment="0" applyProtection="0"/>
    <xf numFmtId="182" fontId="34" fillId="0" borderId="0" applyFont="0" applyFill="0" applyBorder="0" applyAlignment="0" applyProtection="0"/>
    <xf numFmtId="182" fontId="2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204" fontId="34" fillId="0" borderId="0" applyFont="0" applyFill="0" applyBorder="0" applyAlignment="0" applyProtection="0"/>
    <xf numFmtId="182" fontId="34" fillId="0" borderId="0" applyFont="0" applyFill="0" applyBorder="0" applyAlignment="0" applyProtection="0"/>
    <xf numFmtId="203"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41"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3" fontId="34" fillId="0" borderId="0" applyFont="0" applyFill="0" applyBorder="0" applyAlignment="0" applyProtection="0"/>
    <xf numFmtId="201" fontId="34" fillId="0" borderId="0" applyFont="0" applyFill="0" applyBorder="0" applyAlignment="0" applyProtection="0"/>
    <xf numFmtId="167"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5" fontId="34" fillId="0" borderId="0" applyFont="0" applyFill="0" applyBorder="0" applyAlignment="0" applyProtection="0"/>
    <xf numFmtId="206"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91"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0"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92"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2" fontId="34" fillId="0" borderId="0" applyFont="0" applyFill="0" applyBorder="0" applyAlignment="0" applyProtection="0"/>
    <xf numFmtId="43"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77" fontId="26"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70" fontId="26" fillId="0" borderId="0" applyFont="0" applyFill="0" applyBorder="0" applyAlignment="0" applyProtection="0"/>
    <xf numFmtId="166" fontId="34" fillId="0" borderId="0" applyFont="0" applyFill="0" applyBorder="0" applyAlignment="0" applyProtection="0"/>
    <xf numFmtId="18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5" fontId="34" fillId="0" borderId="0" applyFont="0" applyFill="0" applyBorder="0" applyAlignment="0" applyProtection="0"/>
    <xf numFmtId="172"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72" fontId="26" fillId="0" borderId="0" applyFont="0" applyFill="0" applyBorder="0" applyAlignment="0" applyProtection="0"/>
    <xf numFmtId="196" fontId="49" fillId="0" borderId="0" applyFont="0" applyFill="0" applyBorder="0" applyAlignment="0" applyProtection="0"/>
    <xf numFmtId="197"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7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83"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45" fillId="0" borderId="0"/>
    <xf numFmtId="198"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7" fontId="26" fillId="0" borderId="0" applyFont="0" applyFill="0" applyBorder="0" applyAlignment="0" applyProtection="0"/>
    <xf numFmtId="182" fontId="34" fillId="0" borderId="0" applyFont="0" applyFill="0" applyBorder="0" applyAlignment="0" applyProtection="0"/>
    <xf numFmtId="199"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1" fontId="34" fillId="0" borderId="0" applyFont="0" applyFill="0" applyBorder="0" applyAlignment="0" applyProtection="0"/>
    <xf numFmtId="167"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7" fontId="34" fillId="0" borderId="0" applyFont="0" applyFill="0" applyBorder="0" applyAlignment="0" applyProtection="0"/>
    <xf numFmtId="41" fontId="34" fillId="0" borderId="0" applyFont="0" applyFill="0" applyBorder="0" applyAlignment="0" applyProtection="0"/>
    <xf numFmtId="182" fontId="34" fillId="0" borderId="0" applyFont="0" applyFill="0" applyBorder="0" applyAlignment="0" applyProtection="0"/>
    <xf numFmtId="182" fontId="26"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204" fontId="34" fillId="0" borderId="0" applyFont="0" applyFill="0" applyBorder="0" applyAlignment="0" applyProtection="0"/>
    <xf numFmtId="182" fontId="34" fillId="0" borderId="0" applyFont="0" applyFill="0" applyBorder="0" applyAlignment="0" applyProtection="0"/>
    <xf numFmtId="203"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41"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3" fontId="34" fillId="0" borderId="0" applyFont="0" applyFill="0" applyBorder="0" applyAlignment="0" applyProtection="0"/>
    <xf numFmtId="201" fontId="34" fillId="0" borderId="0" applyFont="0" applyFill="0" applyBorder="0" applyAlignment="0" applyProtection="0"/>
    <xf numFmtId="167"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205" fontId="34" fillId="0" borderId="0" applyFont="0" applyFill="0" applyBorder="0" applyAlignment="0" applyProtection="0"/>
    <xf numFmtId="206"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202" fontId="34" fillId="0" borderId="0" applyFont="0" applyFill="0" applyBorder="0" applyAlignment="0" applyProtection="0"/>
    <xf numFmtId="182"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91"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0"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92"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78"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2" fontId="34" fillId="0" borderId="0" applyFont="0" applyFill="0" applyBorder="0" applyAlignment="0" applyProtection="0"/>
    <xf numFmtId="43"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87"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69" fontId="34" fillId="0" borderId="0" applyFont="0" applyFill="0" applyBorder="0" applyAlignment="0" applyProtection="0"/>
    <xf numFmtId="178"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0" fontId="34" fillId="0" borderId="0" applyFont="0" applyFill="0" applyBorder="0" applyAlignment="0" applyProtection="0"/>
    <xf numFmtId="187"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192"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91" fontId="34" fillId="0" borderId="0" applyFont="0" applyFill="0" applyBorder="0" applyAlignment="0" applyProtection="0"/>
    <xf numFmtId="187" fontId="34"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70" fontId="26" fillId="0" borderId="0" applyFont="0" applyFill="0" applyBorder="0" applyAlignment="0" applyProtection="0"/>
    <xf numFmtId="178" fontId="26" fillId="0" borderId="0" applyFont="0" applyFill="0" applyBorder="0" applyAlignment="0" applyProtection="0"/>
    <xf numFmtId="0" fontId="45" fillId="0" borderId="0"/>
    <xf numFmtId="185" fontId="34" fillId="0" borderId="0" applyFont="0" applyFill="0" applyBorder="0" applyAlignment="0" applyProtection="0"/>
    <xf numFmtId="166"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1" fillId="0" borderId="0" applyProtection="0"/>
    <xf numFmtId="181" fontId="31" fillId="0" borderId="0" applyProtection="0"/>
    <xf numFmtId="181" fontId="31" fillId="0" borderId="0" applyProtection="0"/>
    <xf numFmtId="0" fontId="28" fillId="0" borderId="0" applyProtection="0"/>
    <xf numFmtId="170" fontId="31" fillId="0" borderId="0" applyProtection="0"/>
    <xf numFmtId="181" fontId="31" fillId="0" borderId="0" applyProtection="0"/>
    <xf numFmtId="181" fontId="31" fillId="0" borderId="0" applyProtection="0"/>
    <xf numFmtId="0" fontId="28" fillId="0" borderId="0" applyProtection="0"/>
    <xf numFmtId="185"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80" fontId="34" fillId="0" borderId="0" applyFont="0" applyFill="0" applyBorder="0" applyAlignment="0" applyProtection="0"/>
    <xf numFmtId="0" fontId="45" fillId="0" borderId="0"/>
    <xf numFmtId="166" fontId="34" fillId="0" borderId="0" applyFont="0" applyFill="0" applyBorder="0" applyAlignment="0" applyProtection="0"/>
    <xf numFmtId="207" fontId="50" fillId="0" borderId="0" applyFont="0" applyFill="0" applyBorder="0" applyAlignment="0" applyProtection="0"/>
    <xf numFmtId="208" fontId="51" fillId="0" borderId="0" applyFont="0" applyFill="0" applyBorder="0" applyAlignment="0" applyProtection="0"/>
    <xf numFmtId="209"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7" fontId="50" fillId="0" borderId="0" applyFont="0" applyFill="0" applyBorder="0" applyAlignment="0" applyProtection="0"/>
    <xf numFmtId="0" fontId="58" fillId="4" borderId="0"/>
    <xf numFmtId="0" fontId="58" fillId="4" borderId="0"/>
    <xf numFmtId="0" fontId="58" fillId="4" borderId="0"/>
    <xf numFmtId="207"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7"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7"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71"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10" fontId="73" fillId="0" borderId="0" applyFont="0" applyFill="0" applyBorder="0" applyAlignment="0" applyProtection="0"/>
    <xf numFmtId="0" fontId="74" fillId="0" borderId="0" applyFont="0" applyFill="0" applyBorder="0" applyAlignment="0" applyProtection="0"/>
    <xf numFmtId="211" fontId="75" fillId="0" borderId="0" applyFont="0" applyFill="0" applyBorder="0" applyAlignment="0" applyProtection="0"/>
    <xf numFmtId="202" fontId="73" fillId="0" borderId="0" applyFont="0" applyFill="0" applyBorder="0" applyAlignment="0" applyProtection="0"/>
    <xf numFmtId="0" fontId="74" fillId="0" borderId="0" applyFont="0" applyFill="0" applyBorder="0" applyAlignment="0" applyProtection="0"/>
    <xf numFmtId="212"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200" fontId="79" fillId="0" borderId="0" applyFont="0" applyFill="0" applyBorder="0" applyAlignment="0" applyProtection="0"/>
    <xf numFmtId="0" fontId="80" fillId="0" borderId="0" applyFont="0" applyFill="0" applyBorder="0" applyAlignment="0" applyProtection="0"/>
    <xf numFmtId="213" fontId="34" fillId="0" borderId="0" applyFont="0" applyFill="0" applyBorder="0" applyAlignment="0" applyProtection="0"/>
    <xf numFmtId="189" fontId="79" fillId="0" borderId="0" applyFont="0" applyFill="0" applyBorder="0" applyAlignment="0" applyProtection="0"/>
    <xf numFmtId="0" fontId="80" fillId="0" borderId="0" applyFont="0" applyFill="0" applyBorder="0" applyAlignment="0" applyProtection="0"/>
    <xf numFmtId="214" fontId="34"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5" fontId="48" fillId="0" borderId="0" applyFill="0" applyBorder="0" applyAlignment="0"/>
    <xf numFmtId="216" fontId="27" fillId="0" borderId="0" applyFill="0" applyBorder="0" applyAlignment="0"/>
    <xf numFmtId="217" fontId="88"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7" fontId="88"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17" fontId="88"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9" fontId="34" fillId="0" borderId="0" applyFont="0" applyFill="0" applyBorder="0" applyAlignment="0" applyProtection="0"/>
    <xf numFmtId="0" fontId="93" fillId="25" borderId="22" applyNumberFormat="0" applyAlignment="0" applyProtection="0"/>
    <xf numFmtId="171" fontId="56" fillId="0" borderId="0" applyFont="0" applyFill="0" applyBorder="0" applyAlignment="0" applyProtection="0"/>
    <xf numFmtId="1" fontId="94" fillId="0" borderId="7" applyBorder="0"/>
    <xf numFmtId="0" fontId="95" fillId="0" borderId="23">
      <alignment horizontal="center"/>
    </xf>
    <xf numFmtId="230" fontId="96" fillId="0" borderId="0"/>
    <xf numFmtId="230" fontId="96" fillId="0" borderId="0"/>
    <xf numFmtId="230" fontId="96" fillId="0" borderId="0"/>
    <xf numFmtId="230" fontId="96" fillId="0" borderId="0"/>
    <xf numFmtId="230" fontId="96" fillId="0" borderId="0"/>
    <xf numFmtId="230" fontId="96" fillId="0" borderId="0"/>
    <xf numFmtId="230" fontId="96" fillId="0" borderId="0"/>
    <xf numFmtId="230" fontId="96" fillId="0" borderId="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167" fontId="9" fillId="0" borderId="0" applyFont="0" applyFill="0" applyBorder="0" applyAlignment="0" applyProtection="0"/>
    <xf numFmtId="167" fontId="97" fillId="0" borderId="0" applyFont="0" applyFill="0" applyBorder="0" applyAlignment="0" applyProtection="0"/>
    <xf numFmtId="177" fontId="72"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99"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232" fontId="31" fillId="0" borderId="0" applyProtection="0"/>
    <xf numFmtId="232" fontId="31" fillId="0" borderId="0" applyProtection="0"/>
    <xf numFmtId="199"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5" fontId="31" fillId="0" borderId="0" applyFont="0" applyFill="0" applyBorder="0" applyAlignment="0" applyProtection="0"/>
    <xf numFmtId="178" fontId="31" fillId="0" borderId="0" applyFont="0" applyFill="0" applyBorder="0" applyAlignment="0" applyProtection="0"/>
    <xf numFmtId="167" fontId="98" fillId="0" borderId="0" applyFont="0" applyFill="0" applyBorder="0" applyAlignment="0" applyProtection="0"/>
    <xf numFmtId="177" fontId="3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225" fontId="88"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33" fontId="99" fillId="0" borderId="0" applyFont="0" applyFill="0" applyBorder="0" applyAlignment="0" applyProtection="0"/>
    <xf numFmtId="234" fontId="31" fillId="0" borderId="0" applyFont="0" applyFill="0" applyBorder="0" applyAlignment="0" applyProtection="0"/>
    <xf numFmtId="235" fontId="100" fillId="0" borderId="0" applyFont="0" applyFill="0" applyBorder="0" applyAlignment="0" applyProtection="0"/>
    <xf numFmtId="236" fontId="31" fillId="0" borderId="0" applyFont="0" applyFill="0" applyBorder="0" applyAlignment="0" applyProtection="0"/>
    <xf numFmtId="237" fontId="100" fillId="0" borderId="0" applyFont="0" applyFill="0" applyBorder="0" applyAlignment="0" applyProtection="0"/>
    <xf numFmtId="238" fontId="31" fillId="0" borderId="0" applyFont="0" applyFill="0" applyBorder="0" applyAlignment="0" applyProtection="0"/>
    <xf numFmtId="178" fontId="98"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9" fontId="98" fillId="0" borderId="0" applyFont="0" applyFill="0" applyBorder="0" applyAlignment="0" applyProtection="0"/>
    <xf numFmtId="170" fontId="98"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77" fontId="98"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02"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70" fontId="98" fillId="0" borderId="0" applyFont="0" applyFill="0" applyBorder="0" applyAlignment="0" applyProtection="0"/>
    <xf numFmtId="240" fontId="98" fillId="0" borderId="0" applyFont="0" applyFill="0" applyBorder="0" applyAlignment="0" applyProtection="0"/>
    <xf numFmtId="169" fontId="98" fillId="0" borderId="0" applyFont="0" applyFill="0" applyBorder="0" applyAlignment="0" applyProtection="0"/>
    <xf numFmtId="241" fontId="98" fillId="0" borderId="0" applyFont="0" applyFill="0" applyBorder="0" applyAlignment="0" applyProtection="0"/>
    <xf numFmtId="177"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241" fontId="98" fillId="0" borderId="0" applyFont="0" applyFill="0" applyBorder="0" applyAlignment="0" applyProtection="0"/>
    <xf numFmtId="242" fontId="98" fillId="0" borderId="0" applyFont="0" applyFill="0" applyBorder="0" applyAlignment="0" applyProtection="0"/>
    <xf numFmtId="242" fontId="98" fillId="0" borderId="0" applyFont="0" applyFill="0" applyBorder="0" applyAlignment="0" applyProtection="0"/>
    <xf numFmtId="169" fontId="9" fillId="0" borderId="0" applyFont="0" applyFill="0" applyBorder="0" applyAlignment="0" applyProtection="0"/>
    <xf numFmtId="169" fontId="101" fillId="0" borderId="0" applyFont="0" applyFill="0" applyBorder="0" applyAlignment="0" applyProtection="0"/>
    <xf numFmtId="242" fontId="98" fillId="0" borderId="0" applyFont="0" applyFill="0" applyBorder="0" applyAlignment="0" applyProtection="0"/>
    <xf numFmtId="242" fontId="98"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8"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56" fillId="0" borderId="0" applyFont="0" applyFill="0" applyBorder="0" applyAlignment="0" applyProtection="0"/>
    <xf numFmtId="169" fontId="103" fillId="0" borderId="0" applyFont="0" applyFill="0" applyBorder="0" applyAlignment="0" applyProtection="0"/>
    <xf numFmtId="190" fontId="9"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69" fontId="98"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9"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69" fontId="101"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69" fontId="104" fillId="0" borderId="0" applyFont="0" applyFill="0" applyBorder="0" applyAlignment="0" applyProtection="0"/>
    <xf numFmtId="169" fontId="98" fillId="0" borderId="0" applyFont="0" applyFill="0" applyBorder="0" applyAlignment="0" applyProtection="0"/>
    <xf numFmtId="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69" fontId="54"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78" fontId="98" fillId="0" borderId="0" applyFont="0" applyFill="0" applyBorder="0" applyAlignment="0" applyProtection="0"/>
    <xf numFmtId="169" fontId="11" fillId="0" borderId="0" applyFont="0" applyFill="0" applyBorder="0" applyAlignment="0" applyProtection="0"/>
    <xf numFmtId="209" fontId="9" fillId="0" borderId="0" applyFont="0" applyFill="0" applyBorder="0" applyAlignment="0" applyProtection="0"/>
    <xf numFmtId="169" fontId="98" fillId="0" borderId="0" applyFont="0" applyFill="0" applyBorder="0" applyAlignment="0" applyProtection="0"/>
    <xf numFmtId="243" fontId="98" fillId="0" borderId="0" applyFont="0" applyFill="0" applyBorder="0" applyAlignment="0" applyProtection="0"/>
    <xf numFmtId="244" fontId="98" fillId="0" borderId="0" applyFont="0" applyFill="0" applyBorder="0" applyAlignment="0" applyProtection="0"/>
    <xf numFmtId="243" fontId="98" fillId="0" borderId="0" applyFont="0" applyFill="0" applyBorder="0" applyAlignment="0" applyProtection="0"/>
    <xf numFmtId="169" fontId="98" fillId="0" borderId="0" applyFont="0" applyFill="0" applyBorder="0" applyAlignment="0" applyProtection="0"/>
    <xf numFmtId="169" fontId="102" fillId="0" borderId="0" applyFont="0" applyFill="0" applyBorder="0" applyAlignment="0" applyProtection="0"/>
    <xf numFmtId="169" fontId="98" fillId="0" borderId="0" applyFont="0" applyFill="0" applyBorder="0" applyAlignment="0" applyProtection="0"/>
    <xf numFmtId="245" fontId="9" fillId="0" borderId="0" applyFont="0" applyFill="0" applyBorder="0" applyAlignment="0" applyProtection="0"/>
    <xf numFmtId="169" fontId="98" fillId="0" borderId="0" applyFont="0" applyFill="0" applyBorder="0" applyAlignment="0" applyProtection="0"/>
    <xf numFmtId="169" fontId="27"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90" fontId="9" fillId="0" borderId="0" applyFont="0" applyFill="0" applyBorder="0" applyAlignment="0" applyProtection="0"/>
    <xf numFmtId="168" fontId="31" fillId="0" borderId="0" applyFont="0" applyFill="0" applyBorder="0" applyAlignment="0" applyProtection="0"/>
    <xf numFmtId="169" fontId="103" fillId="0" borderId="0" applyFont="0" applyFill="0" applyBorder="0" applyAlignment="0" applyProtection="0"/>
    <xf numFmtId="0" fontId="98" fillId="0" borderId="0" applyFont="0" applyFill="0" applyBorder="0" applyAlignment="0" applyProtection="0"/>
    <xf numFmtId="246" fontId="31"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46" fontId="31" fillId="0" borderId="0" applyFont="0" applyFill="0" applyBorder="0" applyAlignment="0" applyProtection="0"/>
    <xf numFmtId="247" fontId="52" fillId="0" borderId="0" applyFont="0" applyFill="0" applyBorder="0" applyAlignment="0" applyProtection="0"/>
    <xf numFmtId="169" fontId="98" fillId="0" borderId="0" applyFont="0" applyFill="0" applyBorder="0" applyAlignment="0" applyProtection="0"/>
    <xf numFmtId="246" fontId="31"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105" fillId="0" borderId="0" applyFont="0" applyFill="0" applyBorder="0" applyAlignment="0" applyProtection="0"/>
    <xf numFmtId="169" fontId="98" fillId="0" borderId="0" applyFont="0" applyFill="0" applyBorder="0" applyAlignment="0" applyProtection="0"/>
    <xf numFmtId="247" fontId="52" fillId="0" borderId="0" applyFont="0" applyFill="0" applyBorder="0" applyAlignment="0" applyProtection="0"/>
    <xf numFmtId="248" fontId="31" fillId="0" borderId="0" applyProtection="0"/>
    <xf numFmtId="247" fontId="52" fillId="0" borderId="0" applyFont="0" applyFill="0" applyBorder="0" applyAlignment="0" applyProtection="0"/>
    <xf numFmtId="43" fontId="31" fillId="0" borderId="0" applyFont="0" applyFill="0" applyBorder="0" applyAlignment="0" applyProtection="0"/>
    <xf numFmtId="43" fontId="9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49" fontId="9" fillId="0" borderId="0" applyFont="0" applyFill="0" applyBorder="0" applyAlignment="0" applyProtection="0"/>
    <xf numFmtId="0" fontId="9" fillId="0" borderId="0" applyFont="0" applyFill="0" applyBorder="0" applyAlignment="0" applyProtection="0"/>
    <xf numFmtId="169" fontId="9" fillId="0" borderId="0" applyFont="0" applyFill="0" applyBorder="0" applyAlignment="0" applyProtection="0"/>
    <xf numFmtId="178" fontId="72" fillId="0" borderId="0" applyFont="0" applyFill="0" applyBorder="0" applyAlignment="0" applyProtection="0"/>
    <xf numFmtId="250" fontId="31" fillId="0" borderId="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50" fontId="31" fillId="0" borderId="0" applyProtection="0"/>
    <xf numFmtId="169" fontId="98"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250" fontId="31" fillId="0" borderId="0" applyProtection="0"/>
    <xf numFmtId="169" fontId="10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8"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0" fontId="4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02"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251" fontId="101" fillId="0" borderId="0" applyFont="0" applyFill="0" applyBorder="0" applyAlignment="0" applyProtection="0"/>
    <xf numFmtId="169" fontId="9" fillId="0" borderId="0" applyFont="0" applyFill="0" applyBorder="0" applyAlignment="0" applyProtection="0"/>
    <xf numFmtId="252" fontId="101" fillId="0" borderId="0" applyFont="0" applyFill="0" applyBorder="0" applyAlignment="0" applyProtection="0"/>
    <xf numFmtId="169" fontId="9" fillId="0" borderId="0" applyFont="0" applyFill="0" applyBorder="0" applyAlignment="0" applyProtection="0"/>
    <xf numFmtId="188" fontId="98" fillId="0" borderId="0" applyFont="0" applyFill="0" applyBorder="0" applyAlignment="0" applyProtection="0"/>
    <xf numFmtId="188" fontId="98" fillId="0" borderId="0" applyFont="0" applyFill="0" applyBorder="0" applyAlignment="0" applyProtection="0"/>
    <xf numFmtId="178" fontId="98" fillId="0" borderId="0" applyFont="0" applyFill="0" applyBorder="0" applyAlignment="0" applyProtection="0"/>
    <xf numFmtId="250" fontId="31" fillId="0" borderId="0" applyProtection="0"/>
    <xf numFmtId="250" fontId="31" fillId="0" borderId="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01" fillId="0" borderId="0" applyFont="0" applyFill="0" applyBorder="0" applyAlignment="0" applyProtection="0"/>
    <xf numFmtId="169" fontId="103" fillId="0" borderId="0" applyFont="0" applyFill="0" applyBorder="0" applyAlignment="0" applyProtection="0"/>
    <xf numFmtId="169" fontId="10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102"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88" fontId="98" fillId="0" borderId="0" applyFont="0" applyFill="0" applyBorder="0" applyAlignment="0" applyProtection="0"/>
    <xf numFmtId="169" fontId="98" fillId="0" borderId="0" applyFont="0" applyFill="0" applyBorder="0" applyAlignment="0" applyProtection="0"/>
    <xf numFmtId="188" fontId="9" fillId="0" borderId="0" applyFont="0" applyFill="0" applyBorder="0" applyAlignment="0" applyProtection="0"/>
    <xf numFmtId="169" fontId="98" fillId="0" borderId="0" applyFont="0" applyFill="0" applyBorder="0" applyAlignment="0" applyProtection="0"/>
    <xf numFmtId="188" fontId="9" fillId="0" borderId="0" applyFont="0" applyFill="0" applyBorder="0" applyAlignment="0" applyProtection="0"/>
    <xf numFmtId="178" fontId="9" fillId="0" borderId="0" applyFont="0" applyFill="0" applyBorder="0" applyAlignment="0" applyProtection="0"/>
    <xf numFmtId="178" fontId="31" fillId="0" borderId="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69" fontId="9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97" fillId="0" borderId="0" applyFont="0" applyFill="0" applyBorder="0" applyAlignment="0" applyProtection="0"/>
    <xf numFmtId="169" fontId="9" fillId="0" borderId="0" applyFont="0" applyFill="0" applyBorder="0" applyAlignment="0" applyProtection="0"/>
    <xf numFmtId="178" fontId="31" fillId="0" borderId="0" applyFont="0" applyFill="0" applyBorder="0" applyAlignment="0" applyProtection="0"/>
    <xf numFmtId="169" fontId="102" fillId="0" borderId="0" applyFont="0" applyFill="0" applyBorder="0" applyAlignment="0" applyProtection="0"/>
    <xf numFmtId="169" fontId="54" fillId="0" borderId="0" applyFont="0" applyFill="0" applyBorder="0" applyAlignment="0" applyProtection="0"/>
    <xf numFmtId="169" fontId="9"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27" fillId="0" borderId="0" applyFont="0" applyFill="0" applyBorder="0" applyAlignment="0" applyProtection="0"/>
    <xf numFmtId="169" fontId="98" fillId="0" borderId="0" applyFont="0" applyFill="0" applyBorder="0" applyAlignment="0" applyProtection="0"/>
    <xf numFmtId="169" fontId="27" fillId="0" borderId="0" applyFont="0" applyFill="0" applyBorder="0" applyAlignment="0" applyProtection="0"/>
    <xf numFmtId="169" fontId="10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8" fontId="98" fillId="0" borderId="0" applyFont="0" applyFill="0" applyBorder="0" applyAlignment="0" applyProtection="0"/>
    <xf numFmtId="225" fontId="98" fillId="0" borderId="0" applyFont="0" applyFill="0" applyBorder="0" applyAlignment="0" applyProtection="0"/>
    <xf numFmtId="225" fontId="98" fillId="0" borderId="0" applyFont="0" applyFill="0" applyBorder="0" applyAlignment="0" applyProtection="0"/>
    <xf numFmtId="169" fontId="102" fillId="0" borderId="0" applyFont="0" applyFill="0" applyBorder="0" applyAlignment="0" applyProtection="0"/>
    <xf numFmtId="171" fontId="98" fillId="0" borderId="0" applyFont="0" applyFill="0" applyBorder="0" applyAlignment="0" applyProtection="0"/>
    <xf numFmtId="169" fontId="98" fillId="0" borderId="0" applyFont="0" applyFill="0" applyBorder="0" applyAlignment="0" applyProtection="0"/>
    <xf numFmtId="178" fontId="98" fillId="0" borderId="0" applyFont="0" applyFill="0" applyBorder="0" applyAlignment="0" applyProtection="0"/>
    <xf numFmtId="169" fontId="98" fillId="0" borderId="0" applyFont="0" applyFill="0" applyBorder="0" applyAlignment="0" applyProtection="0"/>
    <xf numFmtId="253"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7" fontId="108" fillId="0" borderId="0" applyFont="0" applyFill="0" applyBorder="0" applyAlignment="0" applyProtection="0"/>
    <xf numFmtId="254" fontId="109" fillId="0" borderId="0" applyFill="0" applyBorder="0" applyProtection="0"/>
    <xf numFmtId="255" fontId="99" fillId="0" borderId="0" applyFont="0" applyFill="0" applyBorder="0" applyAlignment="0" applyProtection="0"/>
    <xf numFmtId="256" fontId="54" fillId="0" borderId="0" applyFill="0" applyBorder="0" applyProtection="0"/>
    <xf numFmtId="256" fontId="54" fillId="0" borderId="24" applyFill="0" applyProtection="0"/>
    <xf numFmtId="256" fontId="54" fillId="0" borderId="25" applyFill="0" applyProtection="0"/>
    <xf numFmtId="257" fontId="83" fillId="0" borderId="0" applyFont="0" applyFill="0" applyBorder="0" applyAlignment="0" applyProtection="0"/>
    <xf numFmtId="258" fontId="110" fillId="0" borderId="0" applyFont="0" applyFill="0" applyBorder="0" applyAlignment="0" applyProtection="0"/>
    <xf numFmtId="25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1" fontId="110" fillId="0" borderId="0" applyFont="0" applyFill="0" applyBorder="0" applyAlignment="0" applyProtection="0"/>
    <xf numFmtId="217" fontId="88"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62" fontId="100" fillId="0" borderId="0" applyFont="0" applyFill="0" applyBorder="0" applyAlignment="0" applyProtection="0"/>
    <xf numFmtId="263" fontId="31" fillId="0" borderId="0" applyFont="0" applyFill="0" applyBorder="0" applyAlignment="0" applyProtection="0"/>
    <xf numFmtId="264" fontId="100" fillId="0" borderId="0" applyFont="0" applyFill="0" applyBorder="0" applyAlignment="0" applyProtection="0"/>
    <xf numFmtId="265" fontId="100" fillId="0" borderId="0" applyFont="0" applyFill="0" applyBorder="0" applyAlignment="0" applyProtection="0"/>
    <xf numFmtId="266" fontId="31" fillId="0" borderId="0" applyFont="0" applyFill="0" applyBorder="0" applyAlignment="0" applyProtection="0"/>
    <xf numFmtId="267" fontId="100" fillId="0" borderId="0" applyFont="0" applyFill="0" applyBorder="0" applyAlignment="0" applyProtection="0"/>
    <xf numFmtId="268" fontId="100" fillId="0" borderId="0" applyFont="0" applyFill="0" applyBorder="0" applyAlignment="0" applyProtection="0"/>
    <xf numFmtId="269" fontId="31" fillId="0" borderId="0" applyFont="0" applyFill="0" applyBorder="0" applyAlignment="0" applyProtection="0"/>
    <xf numFmtId="270" fontId="100" fillId="0" borderId="0" applyFont="0" applyFill="0" applyBorder="0" applyAlignment="0" applyProtection="0"/>
    <xf numFmtId="168" fontId="98"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1" fontId="9" fillId="0" borderId="0" applyFont="0" applyFill="0" applyBorder="0" applyAlignment="0" applyProtection="0"/>
    <xf numFmtId="272"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4" fontId="31" fillId="0" borderId="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3" fontId="9" fillId="0" borderId="0" applyFont="0" applyFill="0" applyBorder="0" applyAlignment="0" applyProtection="0"/>
    <xf numFmtId="275" fontId="9" fillId="0" borderId="0"/>
    <xf numFmtId="275" fontId="9" fillId="0" borderId="0"/>
    <xf numFmtId="275" fontId="9" fillId="0" borderId="0"/>
    <xf numFmtId="275" fontId="9" fillId="0" borderId="0"/>
    <xf numFmtId="275" fontId="9" fillId="0" borderId="0"/>
    <xf numFmtId="275" fontId="9" fillId="0" borderId="0"/>
    <xf numFmtId="275" fontId="9" fillId="0" borderId="0"/>
    <xf numFmtId="275" fontId="9" fillId="0" borderId="0"/>
    <xf numFmtId="275" fontId="9" fillId="0" borderId="0"/>
    <xf numFmtId="275" fontId="9" fillId="0" borderId="0" applyProtection="0"/>
    <xf numFmtId="275" fontId="9" fillId="0" borderId="0"/>
    <xf numFmtId="275" fontId="9" fillId="0" borderId="0"/>
    <xf numFmtId="275" fontId="9" fillId="0" borderId="0"/>
    <xf numFmtId="275" fontId="9" fillId="0" borderId="0"/>
    <xf numFmtId="275" fontId="9" fillId="0" borderId="0"/>
    <xf numFmtId="275" fontId="9" fillId="0" borderId="0"/>
    <xf numFmtId="275" fontId="9" fillId="0" borderId="0"/>
    <xf numFmtId="276"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169" fontId="102" fillId="0" borderId="0" applyFont="0" applyFill="0" applyBorder="0" applyAlignment="0" applyProtection="0"/>
    <xf numFmtId="3" fontId="111" fillId="0" borderId="8">
      <alignment horizontal="left" vertical="top" wrapText="1"/>
    </xf>
    <xf numFmtId="277" fontId="54" fillId="0" borderId="0" applyFill="0" applyBorder="0" applyProtection="0"/>
    <xf numFmtId="277" fontId="54" fillId="0" borderId="24" applyFill="0" applyProtection="0"/>
    <xf numFmtId="277" fontId="54" fillId="0" borderId="25" applyFill="0" applyProtection="0"/>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278"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9" fontId="27" fillId="0" borderId="0"/>
    <xf numFmtId="280" fontId="33" fillId="0" borderId="28"/>
    <xf numFmtId="280" fontId="33" fillId="0" borderId="28"/>
    <xf numFmtId="245" fontId="9" fillId="0" borderId="0"/>
    <xf numFmtId="245" fontId="9" fillId="0" borderId="0"/>
    <xf numFmtId="245" fontId="9" fillId="0" borderId="0"/>
    <xf numFmtId="245" fontId="9" fillId="0" borderId="0"/>
    <xf numFmtId="245" fontId="9" fillId="0" borderId="0"/>
    <xf numFmtId="245" fontId="9" fillId="0" borderId="0"/>
    <xf numFmtId="245" fontId="9" fillId="0" borderId="0"/>
    <xf numFmtId="245" fontId="9" fillId="0" borderId="0"/>
    <xf numFmtId="245" fontId="9" fillId="0" borderId="0"/>
    <xf numFmtId="245" fontId="9" fillId="0" borderId="0" applyProtection="0"/>
    <xf numFmtId="245" fontId="9" fillId="0" borderId="0"/>
    <xf numFmtId="245" fontId="9" fillId="0" borderId="0"/>
    <xf numFmtId="245" fontId="9" fillId="0" borderId="0"/>
    <xf numFmtId="245" fontId="9" fillId="0" borderId="0"/>
    <xf numFmtId="245" fontId="9" fillId="0" borderId="0"/>
    <xf numFmtId="245" fontId="9" fillId="0" borderId="0"/>
    <xf numFmtId="245" fontId="9" fillId="0" borderId="0"/>
    <xf numFmtId="281" fontId="33" fillId="0" borderId="0"/>
    <xf numFmtId="177" fontId="112" fillId="0" borderId="0" applyFont="0" applyFill="0" applyBorder="0" applyAlignment="0" applyProtection="0"/>
    <xf numFmtId="178" fontId="112" fillId="0" borderId="0" applyFont="0" applyFill="0" applyBorder="0" applyAlignment="0" applyProtection="0"/>
    <xf numFmtId="177" fontId="112" fillId="0" borderId="0" applyFont="0" applyFill="0" applyBorder="0" applyAlignment="0" applyProtection="0"/>
    <xf numFmtId="167"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199" fontId="112" fillId="0" borderId="0" applyFont="0" applyFill="0" applyBorder="0" applyAlignment="0" applyProtection="0"/>
    <xf numFmtId="282" fontId="67" fillId="0" borderId="0" applyFont="0" applyFill="0" applyBorder="0" applyAlignment="0" applyProtection="0"/>
    <xf numFmtId="282" fontId="67" fillId="0" borderId="0" applyFont="0" applyFill="0" applyBorder="0" applyAlignment="0" applyProtection="0"/>
    <xf numFmtId="167" fontId="113" fillId="0" borderId="0" applyFont="0" applyFill="0" applyBorder="0" applyAlignment="0" applyProtection="0"/>
    <xf numFmtId="167" fontId="113" fillId="0" borderId="0" applyFont="0" applyFill="0" applyBorder="0" applyAlignment="0" applyProtection="0"/>
    <xf numFmtId="282" fontId="67" fillId="0" borderId="0" applyFont="0" applyFill="0" applyBorder="0" applyAlignment="0" applyProtection="0"/>
    <xf numFmtId="282" fontId="67" fillId="0" borderId="0" applyFont="0" applyFill="0" applyBorder="0" applyAlignment="0" applyProtection="0"/>
    <xf numFmtId="177" fontId="112" fillId="0" borderId="0" applyFont="0" applyFill="0" applyBorder="0" applyAlignment="0" applyProtection="0"/>
    <xf numFmtId="177" fontId="112" fillId="0" borderId="0" applyFont="0" applyFill="0" applyBorder="0" applyAlignment="0" applyProtection="0"/>
    <xf numFmtId="282" fontId="67" fillId="0" borderId="0" applyFont="0" applyFill="0" applyBorder="0" applyAlignment="0" applyProtection="0"/>
    <xf numFmtId="282" fontId="67" fillId="0" borderId="0" applyFont="0" applyFill="0" applyBorder="0" applyAlignment="0" applyProtection="0"/>
    <xf numFmtId="283" fontId="27" fillId="0" borderId="0" applyFont="0" applyFill="0" applyBorder="0" applyAlignment="0" applyProtection="0"/>
    <xf numFmtId="283" fontId="27" fillId="0" borderId="0" applyFont="0" applyFill="0" applyBorder="0" applyAlignment="0" applyProtection="0"/>
    <xf numFmtId="284" fontId="27" fillId="0" borderId="0" applyFont="0" applyFill="0" applyBorder="0" applyAlignment="0" applyProtection="0"/>
    <xf numFmtId="284" fontId="27"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3" fillId="0" borderId="0" applyFont="0" applyFill="0" applyBorder="0" applyAlignment="0" applyProtection="0"/>
    <xf numFmtId="167" fontId="113" fillId="0" borderId="0" applyFont="0" applyFill="0" applyBorder="0" applyAlignment="0" applyProtection="0"/>
    <xf numFmtId="41" fontId="112" fillId="0" borderId="0" applyFont="0" applyFill="0" applyBorder="0" applyAlignment="0" applyProtection="0"/>
    <xf numFmtId="167"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7" fontId="112" fillId="0" borderId="0" applyFont="0" applyFill="0" applyBorder="0" applyAlignment="0" applyProtection="0"/>
    <xf numFmtId="177" fontId="112" fillId="0" borderId="0" applyFont="0" applyFill="0" applyBorder="0" applyAlignment="0" applyProtection="0"/>
    <xf numFmtId="167" fontId="112" fillId="0" borderId="0" applyFont="0" applyFill="0" applyBorder="0" applyAlignment="0" applyProtection="0"/>
    <xf numFmtId="17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7" fontId="112" fillId="0" borderId="0" applyFont="0" applyFill="0" applyBorder="0" applyAlignment="0" applyProtection="0"/>
    <xf numFmtId="178" fontId="112" fillId="0" borderId="0" applyFont="0" applyFill="0" applyBorder="0" applyAlignment="0" applyProtection="0"/>
    <xf numFmtId="169"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188" fontId="112" fillId="0" borderId="0" applyFont="0" applyFill="0" applyBorder="0" applyAlignment="0" applyProtection="0"/>
    <xf numFmtId="285" fontId="67" fillId="0" borderId="0" applyFont="0" applyFill="0" applyBorder="0" applyAlignment="0" applyProtection="0"/>
    <xf numFmtId="285" fontId="67" fillId="0" borderId="0" applyFont="0" applyFill="0" applyBorder="0" applyAlignment="0" applyProtection="0"/>
    <xf numFmtId="169" fontId="113" fillId="0" borderId="0" applyFont="0" applyFill="0" applyBorder="0" applyAlignment="0" applyProtection="0"/>
    <xf numFmtId="169" fontId="113" fillId="0" borderId="0" applyFont="0" applyFill="0" applyBorder="0" applyAlignment="0" applyProtection="0"/>
    <xf numFmtId="285" fontId="67" fillId="0" borderId="0" applyFont="0" applyFill="0" applyBorder="0" applyAlignment="0" applyProtection="0"/>
    <xf numFmtId="285" fontId="67" fillId="0" borderId="0" applyFont="0" applyFill="0" applyBorder="0" applyAlignment="0" applyProtection="0"/>
    <xf numFmtId="178" fontId="112" fillId="0" borderId="0" applyFont="0" applyFill="0" applyBorder="0" applyAlignment="0" applyProtection="0"/>
    <xf numFmtId="178" fontId="112" fillId="0" borderId="0" applyFont="0" applyFill="0" applyBorder="0" applyAlignment="0" applyProtection="0"/>
    <xf numFmtId="285" fontId="67" fillId="0" borderId="0" applyFont="0" applyFill="0" applyBorder="0" applyAlignment="0" applyProtection="0"/>
    <xf numFmtId="285" fontId="6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86" fontId="27" fillId="0" borderId="0" applyFont="0" applyFill="0" applyBorder="0" applyAlignment="0" applyProtection="0"/>
    <xf numFmtId="286" fontId="27"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3" fillId="0" borderId="0" applyFont="0" applyFill="0" applyBorder="0" applyAlignment="0" applyProtection="0"/>
    <xf numFmtId="169" fontId="113"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178" fontId="112" fillId="0" borderId="0" applyFont="0" applyFill="0" applyBorder="0" applyAlignment="0" applyProtection="0"/>
    <xf numFmtId="169" fontId="112" fillId="0" borderId="0" applyFont="0" applyFill="0" applyBorder="0" applyAlignment="0" applyProtection="0"/>
    <xf numFmtId="178"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3" fontId="27" fillId="0" borderId="0" applyFont="0" applyBorder="0" applyAlignment="0"/>
    <xf numFmtId="0" fontId="67"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7" fontId="88"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7" fontId="88"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17" fontId="88"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0" fontId="114" fillId="0" borderId="0" applyNumberFormat="0" applyAlignment="0">
      <alignment horizontal="left"/>
    </xf>
    <xf numFmtId="0" fontId="115" fillId="0" borderId="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287"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8"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9"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90"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164" fontId="141" fillId="29" borderId="28" applyNumberFormat="0" applyAlignment="0">
      <alignment horizontal="left" vertical="top"/>
    </xf>
    <xf numFmtId="164" fontId="141" fillId="29" borderId="28" applyNumberFormat="0" applyAlignment="0">
      <alignment horizontal="left" vertical="top"/>
    </xf>
    <xf numFmtId="291"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77" fontId="27" fillId="0" borderId="0" applyFont="0" applyFill="0" applyBorder="0" applyAlignment="0" applyProtection="0"/>
    <xf numFmtId="38" fontId="48" fillId="0" borderId="0" applyFont="0" applyFill="0" applyBorder="0" applyAlignment="0" applyProtection="0"/>
    <xf numFmtId="167" fontId="34" fillId="0" borderId="0" applyFont="0" applyFill="0" applyBorder="0" applyAlignment="0" applyProtection="0"/>
    <xf numFmtId="205" fontId="34" fillId="0" borderId="0" applyFont="0" applyFill="0" applyBorder="0" applyAlignment="0" applyProtection="0"/>
    <xf numFmtId="292"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77"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7" fontId="88"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7" fontId="88"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17" fontId="88"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6" fontId="150" fillId="0" borderId="40" applyNumberFormat="0" applyFont="0" applyFill="0" applyBorder="0">
      <alignment horizontal="center"/>
    </xf>
    <xf numFmtId="276"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77" fontId="67" fillId="0" borderId="0" applyFont="0" applyFill="0" applyBorder="0" applyAlignment="0" applyProtection="0"/>
    <xf numFmtId="178" fontId="67" fillId="0" borderId="0" applyFont="0" applyFill="0" applyBorder="0" applyAlignment="0" applyProtection="0"/>
    <xf numFmtId="0" fontId="151" fillId="0" borderId="33"/>
    <xf numFmtId="0" fontId="152" fillId="0" borderId="33"/>
    <xf numFmtId="293" fontId="67" fillId="0" borderId="40"/>
    <xf numFmtId="293" fontId="67" fillId="0" borderId="40"/>
    <xf numFmtId="294" fontId="153" fillId="0" borderId="40"/>
    <xf numFmtId="295" fontId="72" fillId="0" borderId="0" applyFont="0" applyFill="0" applyBorder="0" applyAlignment="0" applyProtection="0"/>
    <xf numFmtId="296" fontId="72" fillId="0" borderId="0" applyFont="0" applyFill="0" applyBorder="0" applyAlignment="0" applyProtection="0"/>
    <xf numFmtId="297" fontId="67" fillId="0" borderId="0" applyFont="0" applyFill="0" applyBorder="0" applyAlignment="0" applyProtection="0"/>
    <xf numFmtId="298"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9"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300"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77"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71" fontId="174" fillId="0" borderId="10" applyFont="0" applyBorder="0" applyAlignment="0"/>
    <xf numFmtId="0" fontId="175" fillId="26" borderId="0"/>
    <xf numFmtId="0" fontId="105" fillId="26" borderId="0"/>
    <xf numFmtId="0" fontId="105" fillId="26" borderId="0"/>
    <xf numFmtId="167" fontId="67"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301" fontId="92" fillId="0" borderId="0" applyFont="0" applyFill="0" applyBorder="0" applyAlignment="0" applyProtection="0"/>
    <xf numFmtId="302" fontId="99" fillId="0" borderId="0" applyFont="0" applyFill="0" applyBorder="0" applyAlignment="0" applyProtection="0"/>
    <xf numFmtId="303" fontId="100"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304" fontId="9" fillId="0" borderId="0" applyFont="0" applyFill="0" applyBorder="0" applyAlignment="0" applyProtection="0"/>
    <xf numFmtId="223" fontId="67"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305" fontId="67"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306"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309" fontId="100" fillId="0" borderId="0" applyFont="0" applyFill="0" applyBorder="0" applyAlignment="0" applyProtection="0"/>
    <xf numFmtId="310" fontId="99" fillId="0" borderId="0" applyFont="0" applyFill="0" applyBorder="0" applyAlignment="0" applyProtection="0"/>
    <xf numFmtId="311" fontId="100" fillId="0" borderId="0" applyFont="0" applyFill="0" applyBorder="0" applyAlignment="0" applyProtection="0"/>
    <xf numFmtId="312"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7" fontId="88"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7" fontId="88"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17" fontId="88"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167" fontId="34" fillId="0" borderId="0" applyFont="0" applyFill="0" applyBorder="0" applyAlignment="0" applyProtection="0"/>
    <xf numFmtId="205"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202" fontId="34" fillId="0" borderId="0" applyFont="0" applyFill="0" applyBorder="0" applyAlignment="0" applyProtection="0"/>
    <xf numFmtId="167"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13"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71"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71" fontId="56" fillId="0" borderId="0" applyFont="0" applyFill="0" applyBorder="0" applyAlignment="0" applyProtection="0"/>
    <xf numFmtId="204" fontId="34" fillId="0" borderId="0" applyFont="0" applyFill="0" applyBorder="0" applyAlignment="0" applyProtection="0"/>
    <xf numFmtId="177" fontId="34" fillId="0" borderId="0" applyFont="0" applyFill="0" applyBorder="0" applyAlignment="0" applyProtection="0"/>
    <xf numFmtId="203" fontId="34" fillId="0" borderId="0" applyFont="0" applyFill="0" applyBorder="0" applyAlignment="0" applyProtection="0"/>
    <xf numFmtId="167" fontId="34" fillId="0" borderId="0" applyFont="0" applyFill="0" applyBorder="0" applyAlignment="0" applyProtection="0"/>
    <xf numFmtId="205" fontId="34" fillId="0" borderId="0" applyFont="0" applyFill="0" applyBorder="0" applyAlignment="0" applyProtection="0"/>
    <xf numFmtId="206" fontId="34" fillId="0" borderId="0" applyFont="0" applyFill="0" applyBorder="0" applyAlignment="0" applyProtection="0"/>
    <xf numFmtId="203" fontId="34" fillId="0" borderId="0" applyFont="0" applyFill="0" applyBorder="0" applyAlignment="0" applyProtection="0"/>
    <xf numFmtId="203"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7" fontId="27" fillId="0" borderId="0" applyFont="0" applyFill="0" applyBorder="0" applyAlignment="0" applyProtection="0"/>
    <xf numFmtId="182"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77" fontId="27" fillId="0" borderId="0" applyFont="0" applyFill="0" applyBorder="0" applyAlignment="0" applyProtection="0"/>
    <xf numFmtId="182" fontId="34" fillId="0" borderId="0" applyFont="0" applyFill="0" applyBorder="0" applyAlignment="0" applyProtection="0"/>
    <xf numFmtId="172"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72" fontId="26" fillId="0" borderId="0" applyFont="0" applyFill="0" applyBorder="0" applyAlignment="0" applyProtection="0"/>
    <xf numFmtId="195" fontId="34" fillId="0" borderId="0" applyFont="0" applyFill="0" applyBorder="0" applyAlignment="0" applyProtection="0"/>
    <xf numFmtId="172" fontId="34" fillId="0" borderId="0" applyFont="0" applyFill="0" applyBorder="0" applyAlignment="0" applyProtection="0"/>
    <xf numFmtId="198"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77" fontId="27" fillId="0" borderId="0" applyFont="0" applyFill="0" applyBorder="0" applyAlignment="0" applyProtection="0"/>
    <xf numFmtId="182" fontId="34" fillId="0" borderId="0" applyFont="0" applyFill="0" applyBorder="0" applyAlignment="0" applyProtection="0"/>
    <xf numFmtId="166" fontId="34" fillId="0" borderId="0" applyFont="0" applyFill="0" applyBorder="0" applyAlignment="0" applyProtection="0"/>
    <xf numFmtId="0" fontId="33" fillId="0" borderId="0"/>
    <xf numFmtId="314" fontId="83"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71" fontId="56" fillId="0" borderId="0" applyFont="0" applyFill="0" applyBorder="0" applyAlignment="0" applyProtection="0"/>
    <xf numFmtId="201"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185" fontId="34" fillId="0" borderId="0" applyFont="0" applyFill="0" applyBorder="0" applyAlignment="0" applyProtection="0"/>
    <xf numFmtId="172"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72" fontId="26" fillId="0" borderId="0" applyFont="0" applyFill="0" applyBorder="0" applyAlignment="0" applyProtection="0"/>
    <xf numFmtId="195" fontId="34" fillId="0" borderId="0" applyFont="0" applyFill="0" applyBorder="0" applyAlignment="0" applyProtection="0"/>
    <xf numFmtId="172" fontId="34" fillId="0" borderId="0" applyFont="0" applyFill="0" applyBorder="0" applyAlignment="0" applyProtection="0"/>
    <xf numFmtId="171" fontId="56" fillId="0" borderId="0" applyFont="0" applyFill="0" applyBorder="0" applyAlignment="0" applyProtection="0"/>
    <xf numFmtId="201" fontId="34" fillId="0" borderId="0" applyFont="0" applyFill="0" applyBorder="0" applyAlignment="0" applyProtection="0"/>
    <xf numFmtId="198"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6" fontId="34" fillId="0" borderId="0" applyFont="0" applyFill="0" applyBorder="0" applyAlignment="0" applyProtection="0"/>
    <xf numFmtId="0" fontId="33" fillId="0" borderId="0"/>
    <xf numFmtId="314" fontId="83"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205" fontId="34" fillId="0" borderId="0" applyFont="0" applyFill="0" applyBorder="0" applyAlignment="0" applyProtection="0"/>
    <xf numFmtId="167"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67" fontId="34" fillId="0" borderId="0" applyFont="0" applyFill="0" applyBorder="0" applyAlignment="0" applyProtection="0"/>
    <xf numFmtId="201"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195" fontId="34" fillId="0" borderId="0" applyFont="0" applyFill="0" applyBorder="0" applyAlignment="0" applyProtection="0"/>
    <xf numFmtId="201" fontId="34" fillId="0" borderId="0" applyFont="0" applyFill="0" applyBorder="0" applyAlignment="0" applyProtection="0"/>
    <xf numFmtId="172" fontId="26" fillId="0" borderId="0" applyFont="0" applyFill="0" applyBorder="0" applyAlignment="0" applyProtection="0"/>
    <xf numFmtId="200" fontId="34" fillId="0" borderId="0" applyFont="0" applyFill="0" applyBorder="0" applyAlignment="0" applyProtection="0"/>
    <xf numFmtId="172" fontId="34" fillId="0" borderId="0" applyFont="0" applyFill="0" applyBorder="0" applyAlignment="0" applyProtection="0"/>
    <xf numFmtId="182" fontId="26" fillId="0" borderId="0" applyFont="0" applyFill="0" applyBorder="0" applyAlignment="0" applyProtection="0"/>
    <xf numFmtId="0" fontId="33" fillId="0" borderId="0"/>
    <xf numFmtId="204" fontId="34" fillId="0" borderId="0" applyFont="0" applyFill="0" applyBorder="0" applyAlignment="0" applyProtection="0"/>
    <xf numFmtId="314" fontId="83" fillId="0" borderId="0" applyFont="0" applyFill="0" applyBorder="0" applyAlignment="0" applyProtection="0"/>
    <xf numFmtId="182"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71" fontId="56" fillId="0" borderId="0" applyFont="0" applyFill="0" applyBorder="0" applyAlignment="0" applyProtection="0"/>
    <xf numFmtId="182" fontId="34" fillId="0" borderId="0" applyFont="0" applyFill="0" applyBorder="0" applyAlignment="0" applyProtection="0"/>
    <xf numFmtId="177" fontId="27" fillId="0" borderId="0" applyFont="0" applyFill="0" applyBorder="0" applyAlignment="0" applyProtection="0"/>
    <xf numFmtId="182" fontId="34" fillId="0" borderId="0" applyFont="0" applyFill="0" applyBorder="0" applyAlignment="0" applyProtection="0"/>
    <xf numFmtId="177" fontId="27" fillId="0" borderId="0" applyFont="0" applyFill="0" applyBorder="0" applyAlignment="0" applyProtection="0"/>
    <xf numFmtId="201" fontId="34" fillId="0" borderId="0" applyFont="0" applyFill="0" applyBorder="0" applyAlignment="0" applyProtection="0"/>
    <xf numFmtId="177" fontId="27" fillId="0" borderId="0" applyFont="0" applyFill="0" applyBorder="0" applyAlignment="0" applyProtection="0"/>
    <xf numFmtId="201" fontId="34" fillId="0" borderId="0" applyFont="0" applyFill="0" applyBorder="0" applyAlignment="0" applyProtection="0"/>
    <xf numFmtId="171" fontId="56" fillId="0" borderId="0" applyFont="0" applyFill="0" applyBorder="0" applyAlignment="0" applyProtection="0"/>
    <xf numFmtId="182" fontId="34" fillId="0" borderId="0" applyFont="0" applyFill="0" applyBorder="0" applyAlignment="0" applyProtection="0"/>
    <xf numFmtId="171" fontId="56" fillId="0" borderId="0" applyFont="0" applyFill="0" applyBorder="0" applyAlignment="0" applyProtection="0"/>
    <xf numFmtId="201" fontId="34" fillId="0" borderId="0" applyFont="0" applyFill="0" applyBorder="0" applyAlignment="0" applyProtection="0"/>
    <xf numFmtId="182" fontId="34" fillId="0" borderId="0" applyFont="0" applyFill="0" applyBorder="0" applyAlignment="0" applyProtection="0"/>
    <xf numFmtId="177" fontId="34" fillId="0" borderId="0" applyFont="0" applyFill="0" applyBorder="0" applyAlignment="0" applyProtection="0"/>
    <xf numFmtId="205" fontId="34" fillId="0" borderId="0" applyFont="0" applyFill="0" applyBorder="0" applyAlignment="0" applyProtection="0"/>
    <xf numFmtId="41" fontId="34" fillId="0" borderId="0" applyFont="0" applyFill="0" applyBorder="0" applyAlignment="0" applyProtection="0"/>
    <xf numFmtId="183" fontId="34" fillId="0" borderId="0" applyFont="0" applyFill="0" applyBorder="0" applyAlignment="0" applyProtection="0"/>
    <xf numFmtId="41" fontId="34" fillId="0" borderId="0" applyFont="0" applyFill="0" applyBorder="0" applyAlignment="0" applyProtection="0"/>
    <xf numFmtId="172" fontId="26"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167" fontId="34" fillId="0" borderId="0" applyFont="0" applyFill="0" applyBorder="0" applyAlignment="0" applyProtection="0"/>
    <xf numFmtId="183" fontId="34" fillId="0" borderId="0" applyFont="0" applyFill="0" applyBorder="0" applyAlignment="0" applyProtection="0"/>
    <xf numFmtId="177" fontId="34" fillId="0" borderId="0" applyFont="0" applyFill="0" applyBorder="0" applyAlignment="0" applyProtection="0"/>
    <xf numFmtId="183" fontId="34" fillId="0" borderId="0" applyFont="0" applyFill="0" applyBorder="0" applyAlignment="0" applyProtection="0"/>
    <xf numFmtId="177" fontId="34" fillId="0" borderId="0" applyFont="0" applyFill="0" applyBorder="0" applyAlignment="0" applyProtection="0"/>
    <xf numFmtId="172" fontId="34" fillId="0" borderId="0" applyFont="0" applyFill="0" applyBorder="0" applyAlignment="0" applyProtection="0"/>
    <xf numFmtId="177" fontId="34" fillId="0" borderId="0" applyFont="0" applyFill="0" applyBorder="0" applyAlignment="0" applyProtection="0"/>
    <xf numFmtId="196" fontId="49" fillId="0" borderId="0" applyFont="0" applyFill="0" applyBorder="0" applyAlignment="0" applyProtection="0"/>
    <xf numFmtId="177" fontId="34" fillId="0" borderId="0" applyFont="0" applyFill="0" applyBorder="0" applyAlignment="0" applyProtection="0"/>
    <xf numFmtId="197" fontId="34" fillId="0" borderId="0" applyFont="0" applyFill="0" applyBorder="0" applyAlignment="0" applyProtection="0"/>
    <xf numFmtId="167" fontId="34" fillId="0" borderId="0" applyFont="0" applyFill="0" applyBorder="0" applyAlignment="0" applyProtection="0"/>
    <xf numFmtId="172"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83" fontId="34" fillId="0" borderId="0" applyFont="0" applyFill="0" applyBorder="0" applyAlignment="0" applyProtection="0"/>
    <xf numFmtId="182" fontId="34" fillId="0" borderId="0" applyFont="0" applyFill="0" applyBorder="0" applyAlignment="0" applyProtection="0"/>
    <xf numFmtId="172" fontId="26" fillId="0" borderId="0" applyFont="0" applyFill="0" applyBorder="0" applyAlignment="0" applyProtection="0"/>
    <xf numFmtId="177" fontId="34" fillId="0" borderId="0" applyFont="0" applyFill="0" applyBorder="0" applyAlignment="0" applyProtection="0"/>
    <xf numFmtId="183" fontId="34" fillId="0" borderId="0" applyFont="0" applyFill="0" applyBorder="0" applyAlignment="0" applyProtection="0"/>
    <xf numFmtId="182" fontId="34" fillId="0" borderId="0" applyFont="0" applyFill="0" applyBorder="0" applyAlignment="0" applyProtection="0"/>
    <xf numFmtId="177" fontId="34" fillId="0" borderId="0" applyFont="0" applyFill="0" applyBorder="0" applyAlignment="0" applyProtection="0"/>
    <xf numFmtId="183" fontId="34" fillId="0" borderId="0" applyFont="0" applyFill="0" applyBorder="0" applyAlignment="0" applyProtection="0"/>
    <xf numFmtId="182" fontId="34" fillId="0" borderId="0" applyFont="0" applyFill="0" applyBorder="0" applyAlignment="0" applyProtection="0"/>
    <xf numFmtId="172" fontId="34" fillId="0" borderId="0" applyFont="0" applyFill="0" applyBorder="0" applyAlignment="0" applyProtection="0"/>
    <xf numFmtId="182" fontId="34" fillId="0" borderId="0" applyFont="0" applyFill="0" applyBorder="0" applyAlignment="0" applyProtection="0"/>
    <xf numFmtId="196" fontId="49"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67" fontId="34" fillId="0" borderId="0" applyFont="0" applyFill="0" applyBorder="0" applyAlignment="0" applyProtection="0"/>
    <xf numFmtId="172" fontId="34" fillId="0" borderId="0" applyFont="0" applyFill="0" applyBorder="0" applyAlignment="0" applyProtection="0"/>
    <xf numFmtId="177" fontId="34" fillId="0" borderId="0" applyFont="0" applyFill="0" applyBorder="0" applyAlignment="0" applyProtection="0"/>
    <xf numFmtId="198"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205" fontId="34" fillId="0" borderId="0" applyFont="0" applyFill="0" applyBorder="0" applyAlignment="0" applyProtection="0"/>
    <xf numFmtId="206"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2" fontId="34" fillId="0" borderId="0" applyFont="0" applyFill="0" applyBorder="0" applyAlignment="0" applyProtection="0"/>
    <xf numFmtId="195" fontId="34" fillId="0" borderId="0" applyFont="0" applyFill="0" applyBorder="0" applyAlignment="0" applyProtection="0"/>
    <xf numFmtId="172" fontId="26" fillId="0" borderId="0" applyFont="0" applyFill="0" applyBorder="0" applyAlignment="0" applyProtection="0"/>
    <xf numFmtId="41" fontId="34" fillId="0" borderId="0" applyFont="0" applyFill="0" applyBorder="0" applyAlignment="0" applyProtection="0"/>
    <xf numFmtId="201" fontId="34" fillId="0" borderId="0" applyFont="0" applyFill="0" applyBorder="0" applyAlignment="0" applyProtection="0"/>
    <xf numFmtId="195" fontId="34" fillId="0" borderId="0" applyFont="0" applyFill="0" applyBorder="0" applyAlignment="0" applyProtection="0"/>
    <xf numFmtId="172" fontId="34" fillId="0" borderId="0" applyFont="0" applyFill="0" applyBorder="0" applyAlignment="0" applyProtection="0"/>
    <xf numFmtId="198" fontId="34" fillId="0" borderId="0" applyFont="0" applyFill="0" applyBorder="0" applyAlignment="0" applyProtection="0"/>
    <xf numFmtId="0" fontId="33" fillId="0" borderId="0"/>
    <xf numFmtId="314" fontId="83" fillId="0" borderId="0" applyFont="0" applyFill="0" applyBorder="0" applyAlignment="0" applyProtection="0"/>
    <xf numFmtId="41" fontId="34" fillId="0" borderId="0" applyFont="0" applyFill="0" applyBorder="0" applyAlignment="0" applyProtection="0"/>
    <xf numFmtId="177" fontId="34" fillId="0" borderId="0" applyFont="0" applyFill="0" applyBorder="0" applyAlignment="0" applyProtection="0"/>
    <xf numFmtId="41" fontId="34" fillId="0" borderId="0" applyFont="0" applyFill="0" applyBorder="0" applyAlignment="0" applyProtection="0"/>
    <xf numFmtId="182"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200" fontId="34" fillId="0" borderId="0" applyFont="0" applyFill="0" applyBorder="0" applyAlignment="0" applyProtection="0"/>
    <xf numFmtId="177" fontId="34" fillId="0" borderId="0" applyFont="0" applyFill="0" applyBorder="0" applyAlignment="0" applyProtection="0"/>
    <xf numFmtId="177"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82" fontId="26" fillId="0" borderId="0" applyFont="0" applyFill="0" applyBorder="0" applyAlignment="0" applyProtection="0"/>
    <xf numFmtId="177" fontId="34" fillId="0" borderId="0" applyFont="0" applyFill="0" applyBorder="0" applyAlignment="0" applyProtection="0"/>
    <xf numFmtId="182" fontId="34" fillId="0" borderId="0" applyFont="0" applyFill="0" applyBorder="0" applyAlignment="0" applyProtection="0"/>
    <xf numFmtId="177" fontId="34" fillId="0" borderId="0" applyFont="0" applyFill="0" applyBorder="0" applyAlignment="0" applyProtection="0"/>
    <xf numFmtId="167" fontId="34" fillId="0" borderId="0" applyFont="0" applyFill="0" applyBorder="0" applyAlignment="0" applyProtection="0"/>
    <xf numFmtId="177"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182" fontId="34" fillId="0" borderId="0" applyFont="0" applyFill="0" applyBorder="0" applyAlignment="0" applyProtection="0"/>
    <xf numFmtId="167"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5" fontId="83" fillId="0" borderId="47">
      <alignment horizontal="right" vertical="center"/>
    </xf>
    <xf numFmtId="315" fontId="83" fillId="0" borderId="47">
      <alignment horizontal="right" vertical="center"/>
    </xf>
    <xf numFmtId="315" fontId="83" fillId="0" borderId="47">
      <alignment horizontal="right" vertical="center"/>
    </xf>
    <xf numFmtId="293" fontId="200" fillId="0" borderId="47">
      <alignment horizontal="right" vertical="center"/>
    </xf>
    <xf numFmtId="293" fontId="200" fillId="0" borderId="47">
      <alignment horizontal="right" vertical="center"/>
    </xf>
    <xf numFmtId="315" fontId="83"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7" fontId="34" fillId="0" borderId="47">
      <alignment horizontal="right" vertical="center"/>
    </xf>
    <xf numFmtId="317" fontId="34"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8" fontId="56" fillId="0" borderId="47">
      <alignment horizontal="right" vertical="center"/>
    </xf>
    <xf numFmtId="318" fontId="56" fillId="0" borderId="47">
      <alignment horizontal="right" vertical="center"/>
    </xf>
    <xf numFmtId="319" fontId="72" fillId="0" borderId="47">
      <alignment horizontal="right" vertical="center"/>
    </xf>
    <xf numFmtId="320" fontId="67" fillId="0" borderId="47">
      <alignment horizontal="right" vertical="center"/>
    </xf>
    <xf numFmtId="320" fontId="67" fillId="0" borderId="47">
      <alignment horizontal="right" vertical="center"/>
    </xf>
    <xf numFmtId="317" fontId="34" fillId="0" borderId="47">
      <alignment horizontal="right" vertical="center"/>
    </xf>
    <xf numFmtId="317" fontId="34"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20" fontId="9" fillId="0" borderId="47">
      <alignment horizontal="right" vertical="center"/>
    </xf>
    <xf numFmtId="320" fontId="9" fillId="0" borderId="47">
      <alignment horizontal="right" vertical="center"/>
    </xf>
    <xf numFmtId="320" fontId="67" fillId="0" borderId="47">
      <alignment horizontal="right" vertical="center"/>
    </xf>
    <xf numFmtId="320" fontId="67" fillId="0" borderId="47">
      <alignment horizontal="right" vertical="center"/>
    </xf>
    <xf numFmtId="320" fontId="67" fillId="0" borderId="47">
      <alignment horizontal="right" vertical="center"/>
    </xf>
    <xf numFmtId="320" fontId="6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0" fontId="9" fillId="0" borderId="47">
      <alignment horizontal="right" vertical="center"/>
    </xf>
    <xf numFmtId="320" fontId="9" fillId="0" borderId="47">
      <alignment horizontal="right" vertical="center"/>
    </xf>
    <xf numFmtId="317" fontId="34" fillId="0" borderId="47">
      <alignment horizontal="right" vertical="center"/>
    </xf>
    <xf numFmtId="317" fontId="34" fillId="0" borderId="47">
      <alignment horizontal="right" vertical="center"/>
    </xf>
    <xf numFmtId="320" fontId="67" fillId="0" borderId="47">
      <alignment horizontal="right" vertical="center"/>
    </xf>
    <xf numFmtId="320" fontId="67" fillId="0" borderId="47">
      <alignment horizontal="right" vertical="center"/>
    </xf>
    <xf numFmtId="320" fontId="67" fillId="0" borderId="47">
      <alignment horizontal="right" vertical="center"/>
    </xf>
    <xf numFmtId="320" fontId="67" fillId="0" borderId="47">
      <alignment horizontal="right" vertical="center"/>
    </xf>
    <xf numFmtId="320" fontId="67" fillId="0" borderId="47">
      <alignment horizontal="right" vertical="center"/>
    </xf>
    <xf numFmtId="320" fontId="6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7" fontId="34" fillId="0" borderId="47">
      <alignment horizontal="right" vertical="center"/>
    </xf>
    <xf numFmtId="317" fontId="34" fillId="0" borderId="47">
      <alignment horizontal="right" vertical="center"/>
    </xf>
    <xf numFmtId="317" fontId="34" fillId="0" borderId="47">
      <alignment horizontal="right" vertical="center"/>
    </xf>
    <xf numFmtId="317" fontId="34"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7" fontId="34" fillId="0" borderId="47">
      <alignment horizontal="right" vertical="center"/>
    </xf>
    <xf numFmtId="317" fontId="34" fillId="0" borderId="47">
      <alignment horizontal="right" vertical="center"/>
    </xf>
    <xf numFmtId="322" fontId="9" fillId="0" borderId="47">
      <alignment horizontal="right" vertical="center"/>
    </xf>
    <xf numFmtId="322" fontId="9"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8" fontId="56" fillId="0" borderId="47">
      <alignment horizontal="right" vertical="center"/>
    </xf>
    <xf numFmtId="318" fontId="56" fillId="0" borderId="47">
      <alignment horizontal="right" vertical="center"/>
    </xf>
    <xf numFmtId="318" fontId="56" fillId="0" borderId="47">
      <alignment horizontal="right" vertical="center"/>
    </xf>
    <xf numFmtId="318" fontId="56" fillId="0" borderId="47">
      <alignment horizontal="right" vertical="center"/>
    </xf>
    <xf numFmtId="322" fontId="9" fillId="0" borderId="47">
      <alignment horizontal="right" vertical="center"/>
    </xf>
    <xf numFmtId="322" fontId="9"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18" fontId="56" fillId="0" borderId="47">
      <alignment horizontal="right" vertical="center"/>
    </xf>
    <xf numFmtId="318" fontId="56" fillId="0" borderId="47">
      <alignment horizontal="right" vertical="center"/>
    </xf>
    <xf numFmtId="318" fontId="56" fillId="0" borderId="47">
      <alignment horizontal="right" vertical="center"/>
    </xf>
    <xf numFmtId="318" fontId="56" fillId="0" borderId="47">
      <alignment horizontal="right" vertical="center"/>
    </xf>
    <xf numFmtId="318" fontId="56" fillId="0" borderId="47">
      <alignment horizontal="right" vertical="center"/>
    </xf>
    <xf numFmtId="318" fontId="56" fillId="0" borderId="47">
      <alignment horizontal="right" vertical="center"/>
    </xf>
    <xf numFmtId="318" fontId="56" fillId="0" borderId="47">
      <alignment horizontal="right" vertical="center"/>
    </xf>
    <xf numFmtId="318" fontId="56" fillId="0" borderId="47">
      <alignment horizontal="right" vertical="center"/>
    </xf>
    <xf numFmtId="317" fontId="34" fillId="0" borderId="47">
      <alignment horizontal="right" vertical="center"/>
    </xf>
    <xf numFmtId="317" fontId="34"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9" fillId="0" borderId="47">
      <alignment horizontal="right" vertical="center"/>
    </xf>
    <xf numFmtId="322" fontId="9" fillId="0" borderId="47">
      <alignment horizontal="right" vertical="center"/>
    </xf>
    <xf numFmtId="322" fontId="67" fillId="0" borderId="47">
      <alignment horizontal="right" vertical="center"/>
    </xf>
    <xf numFmtId="322" fontId="67" fillId="0" borderId="47">
      <alignment horizontal="right" vertical="center"/>
    </xf>
    <xf numFmtId="317" fontId="34" fillId="0" borderId="47">
      <alignment horizontal="right" vertical="center"/>
    </xf>
    <xf numFmtId="317" fontId="34" fillId="0" borderId="47">
      <alignment horizontal="right" vertical="center"/>
    </xf>
    <xf numFmtId="317" fontId="34" fillId="0" borderId="47">
      <alignment horizontal="right" vertical="center"/>
    </xf>
    <xf numFmtId="317" fontId="34" fillId="0" borderId="47">
      <alignment horizontal="right" vertical="center"/>
    </xf>
    <xf numFmtId="317" fontId="34" fillId="0" borderId="47">
      <alignment horizontal="right" vertical="center"/>
    </xf>
    <xf numFmtId="317" fontId="34"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7" fontId="34" fillId="0" borderId="47">
      <alignment horizontal="right" vertical="center"/>
    </xf>
    <xf numFmtId="317" fontId="34" fillId="0" borderId="47">
      <alignment horizontal="right" vertical="center"/>
    </xf>
    <xf numFmtId="323" fontId="201" fillId="4" borderId="48" applyFont="0" applyFill="0" applyBorder="0"/>
    <xf numFmtId="323" fontId="201" fillId="4" borderId="48" applyFont="0" applyFill="0" applyBorder="0"/>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7" fontId="34" fillId="0" borderId="47">
      <alignment horizontal="right" vertical="center"/>
    </xf>
    <xf numFmtId="317" fontId="34"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23" fontId="201" fillId="4" borderId="48" applyFont="0" applyFill="0" applyBorder="0"/>
    <xf numFmtId="323" fontId="201" fillId="4" borderId="48" applyFont="0" applyFill="0" applyBorder="0"/>
    <xf numFmtId="320" fontId="67" fillId="0" borderId="47">
      <alignment horizontal="right" vertical="center"/>
    </xf>
    <xf numFmtId="320"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9" fillId="0" borderId="47">
      <alignment horizontal="right" vertical="center"/>
    </xf>
    <xf numFmtId="322" fontId="9"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9" fillId="0" borderId="47">
      <alignment horizontal="right" vertical="center"/>
    </xf>
    <xf numFmtId="322" fontId="9" fillId="0" borderId="47">
      <alignment horizontal="right" vertical="center"/>
    </xf>
    <xf numFmtId="322" fontId="67" fillId="0" borderId="47">
      <alignment horizontal="right" vertical="center"/>
    </xf>
    <xf numFmtId="322" fontId="67" fillId="0" borderId="47">
      <alignment horizontal="right" vertical="center"/>
    </xf>
    <xf numFmtId="317" fontId="34" fillId="0" borderId="47">
      <alignment horizontal="right" vertical="center"/>
    </xf>
    <xf numFmtId="317" fontId="34"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67" fillId="0" borderId="47">
      <alignment horizontal="right" vertical="center"/>
    </xf>
    <xf numFmtId="322" fontId="9" fillId="0" borderId="47">
      <alignment horizontal="right" vertical="center"/>
    </xf>
    <xf numFmtId="322" fontId="9" fillId="0" borderId="47">
      <alignment horizontal="right" vertical="center"/>
    </xf>
    <xf numFmtId="322" fontId="67" fillId="0" borderId="47">
      <alignment horizontal="right" vertical="center"/>
    </xf>
    <xf numFmtId="322" fontId="6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1" fontId="27" fillId="0" borderId="47">
      <alignment horizontal="right" vertical="center"/>
    </xf>
    <xf numFmtId="320" fontId="9" fillId="0" borderId="47">
      <alignment horizontal="right" vertical="center"/>
    </xf>
    <xf numFmtId="320" fontId="9"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24" fontId="27" fillId="0" borderId="47">
      <alignment horizontal="right" vertical="center"/>
    </xf>
    <xf numFmtId="324" fontId="27" fillId="0" borderId="47">
      <alignment horizontal="right" vertical="center"/>
    </xf>
    <xf numFmtId="324" fontId="27" fillId="0" borderId="47">
      <alignment horizontal="right" vertical="center"/>
    </xf>
    <xf numFmtId="324" fontId="27" fillId="0" borderId="47">
      <alignment horizontal="right" vertical="center"/>
    </xf>
    <xf numFmtId="324" fontId="27" fillId="0" borderId="47">
      <alignment horizontal="right" vertical="center"/>
    </xf>
    <xf numFmtId="324" fontId="27"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7" fontId="34" fillId="0" borderId="47">
      <alignment horizontal="right" vertical="center"/>
    </xf>
    <xf numFmtId="317" fontId="34"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16" fontId="72" fillId="0" borderId="47">
      <alignment horizontal="right" vertical="center"/>
    </xf>
    <xf numFmtId="323" fontId="201" fillId="4" borderId="48" applyFont="0" applyFill="0" applyBorder="0"/>
    <xf numFmtId="323" fontId="201" fillId="4" borderId="48" applyFont="0" applyFill="0" applyBorder="0"/>
    <xf numFmtId="297" fontId="27" fillId="0" borderId="47">
      <alignment horizontal="right" vertical="center"/>
    </xf>
    <xf numFmtId="297" fontId="27" fillId="0" borderId="47">
      <alignment horizontal="right" vertical="center"/>
    </xf>
    <xf numFmtId="297" fontId="27" fillId="0" borderId="47">
      <alignment horizontal="right" vertical="center"/>
    </xf>
    <xf numFmtId="297" fontId="27" fillId="0" borderId="47">
      <alignment horizontal="right" vertical="center"/>
    </xf>
    <xf numFmtId="297" fontId="27" fillId="0" borderId="47">
      <alignment horizontal="right" vertical="center"/>
    </xf>
    <xf numFmtId="297" fontId="27" fillId="0" borderId="47">
      <alignment horizontal="right" vertical="center"/>
    </xf>
    <xf numFmtId="315" fontId="83"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293" fontId="200"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239" fontId="27" fillId="0" borderId="47">
      <alignment horizontal="right" vertical="center"/>
    </xf>
    <xf numFmtId="323" fontId="201" fillId="4" borderId="48" applyFont="0" applyFill="0" applyBorder="0"/>
    <xf numFmtId="323" fontId="201" fillId="4" borderId="48" applyFont="0" applyFill="0" applyBorder="0"/>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9" fontId="72"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15" fontId="83" fillId="0" borderId="47">
      <alignment horizontal="right" vertical="center"/>
    </xf>
    <xf numFmtId="325" fontId="202" fillId="0" borderId="47">
      <alignment horizontal="right" vertical="center"/>
    </xf>
    <xf numFmtId="325" fontId="202" fillId="0" borderId="47">
      <alignment horizontal="right" vertical="center"/>
    </xf>
    <xf numFmtId="315" fontId="83" fillId="0" borderId="47">
      <alignment horizontal="right" vertical="center"/>
    </xf>
    <xf numFmtId="315" fontId="83"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25" fontId="202" fillId="0" borderId="47">
      <alignment horizontal="right" vertical="center"/>
    </xf>
    <xf numFmtId="317" fontId="34" fillId="0" borderId="47">
      <alignment horizontal="right" vertical="center"/>
    </xf>
    <xf numFmtId="317" fontId="34" fillId="0" borderId="47">
      <alignment horizontal="right" vertical="center"/>
    </xf>
    <xf numFmtId="315" fontId="83" fillId="0" borderId="47">
      <alignment horizontal="right" vertical="center"/>
    </xf>
    <xf numFmtId="315" fontId="83" fillId="0" borderId="47">
      <alignment horizontal="right" vertical="center"/>
    </xf>
    <xf numFmtId="49" fontId="46" fillId="0" borderId="0" applyFill="0" applyBorder="0" applyAlignment="0"/>
    <xf numFmtId="0" fontId="67"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6" fontId="9" fillId="0" borderId="0" applyFill="0" applyBorder="0" applyAlignment="0"/>
    <xf numFmtId="324" fontId="67"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327" fontId="9" fillId="0" borderId="0" applyFill="0" applyBorder="0" applyAlignment="0"/>
    <xf numFmtId="172" fontId="83" fillId="0" borderId="47">
      <alignment horizontal="center"/>
    </xf>
    <xf numFmtId="172"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8"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77" fontId="67" fillId="0" borderId="0" applyFont="0" applyFill="0" applyBorder="0" applyAlignment="0" applyProtection="0"/>
    <xf numFmtId="329" fontId="67" fillId="0" borderId="0" applyFont="0" applyFill="0" applyBorder="0" applyAlignment="0" applyProtection="0"/>
    <xf numFmtId="248" fontId="143" fillId="0" borderId="0" applyFont="0" applyFill="0" applyBorder="0" applyAlignment="0" applyProtection="0"/>
    <xf numFmtId="181" fontId="67" fillId="0" borderId="0" applyFont="0" applyFill="0" applyBorder="0" applyAlignment="0" applyProtection="0"/>
    <xf numFmtId="330" fontId="67" fillId="0" borderId="0" applyFont="0" applyFill="0" applyBorder="0" applyAlignment="0" applyProtection="0"/>
    <xf numFmtId="0" fontId="44" fillId="0" borderId="56">
      <alignment horizontal="center"/>
    </xf>
    <xf numFmtId="0" fontId="44" fillId="0" borderId="56">
      <alignment horizontal="center"/>
    </xf>
    <xf numFmtId="324" fontId="83" fillId="0" borderId="0"/>
    <xf numFmtId="331" fontId="83" fillId="0" borderId="28"/>
    <xf numFmtId="331"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164" fontId="223" fillId="48" borderId="23">
      <alignment vertical="top"/>
    </xf>
    <xf numFmtId="164" fontId="223" fillId="48" borderId="23">
      <alignment vertical="top"/>
    </xf>
    <xf numFmtId="291" fontId="223" fillId="48" borderId="23">
      <alignment vertical="top"/>
    </xf>
    <xf numFmtId="0" fontId="224" fillId="49" borderId="28">
      <alignment horizontal="left" vertical="center"/>
    </xf>
    <xf numFmtId="0" fontId="224" fillId="49" borderId="28">
      <alignment horizontal="left" vertical="center"/>
    </xf>
    <xf numFmtId="165" fontId="225" fillId="50" borderId="23"/>
    <xf numFmtId="165" fontId="225" fillId="50" borderId="23"/>
    <xf numFmtId="332" fontId="225" fillId="50" borderId="23"/>
    <xf numFmtId="164" fontId="141" fillId="0" borderId="23">
      <alignment horizontal="left" vertical="top"/>
    </xf>
    <xf numFmtId="164" fontId="141" fillId="0" borderId="23">
      <alignment horizontal="left" vertical="top"/>
    </xf>
    <xf numFmtId="291" fontId="226" fillId="0" borderId="23">
      <alignment horizontal="left" vertical="top"/>
    </xf>
    <xf numFmtId="0" fontId="227" fillId="51" borderId="0">
      <alignment horizontal="left" vertical="center"/>
    </xf>
    <xf numFmtId="164"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91" fontId="228"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248"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33" fontId="9" fillId="0" borderId="0" applyFont="0" applyFill="0" applyBorder="0" applyAlignment="0" applyProtection="0"/>
    <xf numFmtId="334" fontId="9" fillId="0" borderId="0" applyFont="0" applyFill="0" applyBorder="0" applyAlignment="0" applyProtection="0"/>
    <xf numFmtId="166" fontId="112" fillId="0" borderId="0" applyFont="0" applyFill="0" applyBorder="0" applyAlignment="0" applyProtection="0"/>
    <xf numFmtId="168"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77" fontId="27" fillId="0" borderId="0" applyFont="0" applyFill="0" applyBorder="0" applyAlignment="0" applyProtection="0"/>
    <xf numFmtId="166" fontId="234" fillId="0" borderId="0" applyFont="0" applyFill="0" applyBorder="0" applyAlignment="0" applyProtection="0"/>
    <xf numFmtId="168"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9"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81" fontId="9" fillId="0" borderId="0" applyFont="0" applyFill="0" applyBorder="0" applyAlignment="0" applyProtection="0"/>
    <xf numFmtId="225" fontId="9" fillId="0" borderId="0" applyFont="0" applyFill="0" applyBorder="0" applyAlignment="0" applyProtection="0"/>
    <xf numFmtId="0" fontId="160" fillId="0" borderId="0"/>
    <xf numFmtId="0" fontId="160" fillId="0" borderId="0"/>
    <xf numFmtId="0" fontId="240" fillId="0" borderId="0"/>
    <xf numFmtId="0" fontId="52" fillId="0" borderId="0"/>
    <xf numFmtId="177" fontId="31" fillId="0" borderId="0" applyFont="0" applyFill="0" applyBorder="0" applyAlignment="0" applyProtection="0"/>
    <xf numFmtId="178" fontId="31" fillId="0" borderId="0" applyFont="0" applyFill="0" applyBorder="0" applyAlignment="0" applyProtection="0"/>
    <xf numFmtId="169" fontId="9" fillId="0" borderId="0" applyFont="0" applyFill="0" applyBorder="0" applyAlignment="0" applyProtection="0"/>
    <xf numFmtId="167" fontId="9" fillId="0" borderId="0" applyFont="0" applyFill="0" applyBorder="0" applyAlignment="0" applyProtection="0"/>
    <xf numFmtId="0" fontId="9" fillId="0" borderId="0"/>
    <xf numFmtId="186" fontId="31" fillId="0" borderId="0" applyFont="0" applyFill="0" applyBorder="0" applyAlignment="0" applyProtection="0"/>
    <xf numFmtId="335" fontId="40" fillId="0" borderId="0" applyFont="0" applyFill="0" applyBorder="0" applyAlignment="0" applyProtection="0"/>
    <xf numFmtId="336" fontId="31"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43" fontId="241" fillId="0" borderId="0" applyFont="0" applyFill="0" applyBorder="0" applyAlignment="0" applyProtection="0"/>
    <xf numFmtId="169" fontId="11" fillId="0" borderId="0" applyFont="0" applyFill="0" applyBorder="0" applyAlignment="0" applyProtection="0"/>
  </cellStyleXfs>
  <cellXfs count="276">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71" fontId="101" fillId="52" borderId="60" xfId="4261" applyNumberFormat="1" applyFont="1" applyFill="1" applyBorder="1" applyAlignment="1">
      <alignment horizontal="center" vertical="center"/>
    </xf>
    <xf numFmtId="244"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4" fontId="243" fillId="52" borderId="60" xfId="4261" applyNumberFormat="1" applyFont="1" applyFill="1" applyBorder="1" applyAlignment="1">
      <alignment horizontal="center" vertical="center" wrapText="1"/>
    </xf>
    <xf numFmtId="244" fontId="243" fillId="0" borderId="60" xfId="4261" applyNumberFormat="1" applyFont="1" applyBorder="1" applyAlignment="1">
      <alignment horizontal="right" vertical="center" wrapText="1"/>
    </xf>
    <xf numFmtId="244"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71"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71"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71" fontId="245" fillId="52" borderId="66" xfId="1653" applyNumberFormat="1" applyFont="1" applyFill="1" applyBorder="1" applyAlignment="1">
      <alignment horizontal="center" vertical="center"/>
    </xf>
    <xf numFmtId="171"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247" fillId="52" borderId="60" xfId="0" applyFont="1" applyFill="1" applyBorder="1" applyAlignment="1">
      <alignment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0" fontId="247" fillId="52" borderId="60" xfId="0" quotePrefix="1" applyFont="1" applyFill="1" applyBorder="1" applyAlignment="1">
      <alignment horizontal="center" vertical="center" wrapText="1"/>
    </xf>
    <xf numFmtId="244" fontId="247" fillId="52" borderId="60" xfId="4261" applyNumberFormat="1" applyFont="1" applyFill="1" applyBorder="1" applyAlignment="1">
      <alignment horizontal="center" vertical="center" wrapText="1"/>
    </xf>
    <xf numFmtId="244" fontId="54" fillId="52" borderId="60" xfId="4261" applyNumberFormat="1" applyFont="1" applyFill="1" applyBorder="1" applyAlignment="1">
      <alignment horizontal="left" vertical="center" wrapText="1"/>
    </xf>
    <xf numFmtId="244" fontId="54" fillId="52" borderId="60" xfId="4261" applyNumberFormat="1" applyFont="1" applyFill="1" applyBorder="1" applyAlignment="1">
      <alignment horizontal="center" vertical="center" wrapText="1"/>
    </xf>
    <xf numFmtId="0" fontId="54" fillId="52" borderId="60" xfId="0" applyFont="1" applyFill="1" applyBorder="1" applyAlignment="1">
      <alignment horizontal="left" vertical="center" wrapText="1"/>
    </xf>
    <xf numFmtId="244" fontId="54" fillId="52" borderId="0" xfId="4261" applyNumberFormat="1" applyFont="1" applyFill="1"/>
    <xf numFmtId="244" fontId="247" fillId="52" borderId="0" xfId="4261" applyNumberFormat="1" applyFont="1" applyFill="1"/>
    <xf numFmtId="0" fontId="54" fillId="52" borderId="0" xfId="0" applyFont="1" applyFill="1"/>
    <xf numFmtId="244" fontId="54" fillId="52" borderId="60" xfId="4261" quotePrefix="1" applyNumberFormat="1" applyFont="1" applyFill="1" applyBorder="1" applyAlignment="1">
      <alignment vertical="center" wrapText="1"/>
    </xf>
    <xf numFmtId="0" fontId="247" fillId="52" borderId="0" xfId="0" applyFont="1" applyFill="1"/>
    <xf numFmtId="0" fontId="54" fillId="52" borderId="0" xfId="0" applyFont="1" applyFill="1" applyAlignment="1">
      <alignment horizontal="center"/>
    </xf>
    <xf numFmtId="0" fontId="247" fillId="52" borderId="60" xfId="0" applyFont="1" applyFill="1" applyBorder="1" applyAlignment="1">
      <alignment horizontal="center" vertical="center" wrapText="1"/>
    </xf>
    <xf numFmtId="337" fontId="54" fillId="52" borderId="60" xfId="4261" applyNumberFormat="1" applyFont="1" applyFill="1" applyBorder="1" applyAlignment="1">
      <alignment horizontal="right" vertical="center" wrapText="1"/>
    </xf>
    <xf numFmtId="337" fontId="247" fillId="52" borderId="60" xfId="4261" applyNumberFormat="1" applyFont="1" applyFill="1" applyBorder="1" applyAlignment="1">
      <alignment horizontal="right" vertical="center" wrapText="1"/>
    </xf>
    <xf numFmtId="337" fontId="54" fillId="52" borderId="60" xfId="4261" applyNumberFormat="1" applyFont="1" applyFill="1" applyBorder="1" applyAlignment="1">
      <alignment vertical="center" wrapText="1"/>
    </xf>
    <xf numFmtId="337" fontId="247" fillId="52" borderId="60" xfId="4261" applyNumberFormat="1" applyFont="1" applyFill="1" applyBorder="1" applyAlignment="1">
      <alignment horizontal="center" vertical="center" wrapText="1"/>
    </xf>
    <xf numFmtId="337" fontId="54" fillId="52" borderId="60" xfId="4261" applyNumberFormat="1" applyFont="1" applyFill="1" applyBorder="1" applyAlignment="1">
      <alignment horizontal="center" vertical="center" wrapText="1"/>
    </xf>
    <xf numFmtId="337" fontId="247" fillId="52" borderId="60" xfId="4261" quotePrefix="1" applyNumberFormat="1" applyFont="1" applyFill="1" applyBorder="1" applyAlignment="1">
      <alignment horizontal="center" vertical="center" wrapText="1"/>
    </xf>
    <xf numFmtId="337" fontId="247" fillId="52" borderId="60" xfId="4261" quotePrefix="1" applyNumberFormat="1" applyFont="1" applyFill="1" applyBorder="1" applyAlignment="1">
      <alignment horizontal="right" vertical="center" wrapText="1"/>
    </xf>
    <xf numFmtId="337" fontId="54" fillId="52" borderId="60" xfId="4261" applyNumberFormat="1" applyFont="1" applyFill="1" applyBorder="1" applyAlignment="1">
      <alignment horizontal="center" vertical="center" wrapText="1"/>
    </xf>
    <xf numFmtId="337" fontId="54" fillId="52" borderId="0" xfId="0" applyNumberFormat="1" applyFont="1" applyFill="1"/>
    <xf numFmtId="0" fontId="247" fillId="53" borderId="60" xfId="0" quotePrefix="1" applyFont="1" applyFill="1" applyBorder="1" applyAlignment="1">
      <alignment horizontal="center" vertical="center" wrapText="1"/>
    </xf>
    <xf numFmtId="0" fontId="247" fillId="53" borderId="60" xfId="0" applyFont="1" applyFill="1" applyBorder="1" applyAlignment="1">
      <alignment vertical="center" wrapText="1"/>
    </xf>
    <xf numFmtId="0" fontId="247" fillId="53" borderId="60" xfId="0" applyFont="1" applyFill="1" applyBorder="1" applyAlignment="1">
      <alignment horizontal="center" vertical="center" wrapText="1"/>
    </xf>
    <xf numFmtId="337" fontId="247" fillId="53" borderId="60" xfId="4261" applyNumberFormat="1" applyFont="1" applyFill="1" applyBorder="1" applyAlignment="1">
      <alignment horizontal="right" vertical="center" wrapText="1"/>
    </xf>
    <xf numFmtId="337" fontId="247" fillId="53" borderId="60" xfId="4261" applyNumberFormat="1" applyFont="1" applyFill="1" applyBorder="1" applyAlignment="1">
      <alignment horizontal="center" vertical="center" wrapText="1"/>
    </xf>
    <xf numFmtId="0" fontId="54" fillId="53" borderId="0" xfId="0" applyFont="1" applyFill="1"/>
    <xf numFmtId="0" fontId="54" fillId="53" borderId="60" xfId="0" applyFont="1" applyFill="1" applyBorder="1" applyAlignment="1">
      <alignment horizontal="center" vertical="center" wrapText="1"/>
    </xf>
    <xf numFmtId="337" fontId="54" fillId="53" borderId="60" xfId="4261" applyNumberFormat="1" applyFont="1" applyFill="1" applyBorder="1" applyAlignment="1">
      <alignment horizontal="right" vertical="center" wrapText="1"/>
    </xf>
    <xf numFmtId="244" fontId="54" fillId="53" borderId="0" xfId="4261" applyNumberFormat="1" applyFont="1" applyFill="1"/>
    <xf numFmtId="0" fontId="54" fillId="53" borderId="60" xfId="0" quotePrefix="1" applyFont="1" applyFill="1" applyBorder="1" applyAlignment="1">
      <alignment horizontal="center" vertical="center" wrapText="1"/>
    </xf>
    <xf numFmtId="0" fontId="54" fillId="53" borderId="60" xfId="0" applyFont="1" applyFill="1" applyBorder="1" applyAlignment="1">
      <alignment vertical="center" wrapText="1"/>
    </xf>
    <xf numFmtId="337" fontId="54" fillId="53" borderId="60" xfId="4261" applyNumberFormat="1"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47" fillId="52" borderId="60" xfId="0" applyFont="1" applyFill="1" applyBorder="1" applyAlignment="1">
      <alignment horizontal="center" vertical="center" wrapText="1"/>
    </xf>
    <xf numFmtId="337" fontId="54" fillId="52" borderId="60" xfId="4261" applyNumberFormat="1" applyFont="1" applyFill="1" applyBorder="1" applyAlignment="1">
      <alignment horizontal="center" vertical="center" wrapText="1"/>
    </xf>
    <xf numFmtId="0" fontId="54" fillId="53" borderId="60" xfId="0" applyFont="1" applyFill="1" applyBorder="1" applyAlignment="1">
      <alignment horizontal="left" vertical="center" wrapText="1"/>
    </xf>
    <xf numFmtId="337" fontId="54" fillId="53" borderId="0" xfId="4261" applyNumberFormat="1" applyFont="1" applyFill="1" applyBorder="1" applyAlignment="1">
      <alignment horizontal="right" wrapText="1"/>
    </xf>
    <xf numFmtId="244" fontId="250" fillId="53" borderId="0" xfId="4261" applyNumberFormat="1" applyFont="1" applyFill="1"/>
    <xf numFmtId="0" fontId="250" fillId="52" borderId="60" xfId="0" applyFont="1" applyFill="1" applyBorder="1" applyAlignment="1">
      <alignment horizontal="center" vertical="center" wrapText="1"/>
    </xf>
    <xf numFmtId="244" fontId="250" fillId="52" borderId="60" xfId="4261" applyNumberFormat="1" applyFont="1" applyFill="1" applyBorder="1" applyAlignment="1">
      <alignment horizontal="left" vertical="center" wrapText="1"/>
    </xf>
    <xf numFmtId="244" fontId="250" fillId="52" borderId="60" xfId="4261" applyNumberFormat="1" applyFont="1" applyFill="1" applyBorder="1" applyAlignment="1">
      <alignment horizontal="center" vertical="center" wrapText="1"/>
    </xf>
    <xf numFmtId="337" fontId="250" fillId="52" borderId="60" xfId="4261" applyNumberFormat="1" applyFont="1" applyFill="1" applyBorder="1" applyAlignment="1">
      <alignment horizontal="right" vertical="center" wrapText="1"/>
    </xf>
    <xf numFmtId="244" fontId="250" fillId="52" borderId="0" xfId="4261" applyNumberFormat="1" applyFont="1" applyFill="1"/>
    <xf numFmtId="337" fontId="54" fillId="52" borderId="60" xfId="4261" applyNumberFormat="1" applyFont="1" applyFill="1" applyBorder="1" applyAlignment="1">
      <alignment horizontal="center"/>
    </xf>
    <xf numFmtId="338" fontId="251" fillId="52" borderId="0" xfId="0" applyNumberFormat="1" applyFont="1" applyFill="1"/>
    <xf numFmtId="337" fontId="54" fillId="52" borderId="60" xfId="4261" applyNumberFormat="1" applyFont="1" applyFill="1" applyBorder="1" applyAlignment="1">
      <alignment horizontal="center" vertical="center" wrapText="1"/>
    </xf>
    <xf numFmtId="244" fontId="249" fillId="52" borderId="60" xfId="4261" applyNumberFormat="1" applyFont="1" applyFill="1" applyBorder="1" applyAlignment="1">
      <alignment horizontal="center" vertical="center" wrapText="1"/>
    </xf>
    <xf numFmtId="337" fontId="54" fillId="52" borderId="0" xfId="4261" applyNumberFormat="1" applyFont="1" applyFill="1" applyBorder="1" applyAlignment="1">
      <alignment horizontal="center"/>
    </xf>
    <xf numFmtId="0" fontId="247" fillId="53" borderId="0" xfId="0" applyFont="1" applyFill="1"/>
    <xf numFmtId="337" fontId="54" fillId="53" borderId="60" xfId="4261" applyNumberFormat="1" applyFont="1" applyFill="1" applyBorder="1" applyAlignment="1">
      <alignment horizontal="right" wrapText="1"/>
    </xf>
    <xf numFmtId="244" fontId="247" fillId="53" borderId="0" xfId="4261" applyNumberFormat="1" applyFont="1" applyFill="1"/>
    <xf numFmtId="337" fontId="247" fillId="53" borderId="0" xfId="4261" applyNumberFormat="1" applyFont="1" applyFill="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242" fillId="0" borderId="0" xfId="0" applyFont="1" applyAlignment="1">
      <alignment horizontal="center"/>
    </xf>
    <xf numFmtId="0" fontId="243" fillId="0" borderId="2" xfId="0" applyFont="1" applyBorder="1" applyAlignment="1">
      <alignment horizontal="right"/>
    </xf>
    <xf numFmtId="0" fontId="244" fillId="0" borderId="0" xfId="0" applyFont="1" applyAlignment="1">
      <alignment horizontal="center"/>
    </xf>
    <xf numFmtId="0" fontId="243" fillId="0" borderId="60" xfId="0" applyFont="1" applyBorder="1" applyAlignment="1">
      <alignment horizontal="center" vertical="center" wrapText="1"/>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3" fontId="18" fillId="0" borderId="1" xfId="1"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21" fillId="0" borderId="1" xfId="1" applyNumberFormat="1" applyFont="1" applyFill="1" applyBorder="1" applyAlignment="1">
      <alignment horizontal="left" vertical="center" wrapText="1"/>
    </xf>
    <xf numFmtId="0" fontId="19" fillId="0" borderId="1" xfId="2" applyFont="1" applyBorder="1"/>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14" fillId="52" borderId="0" xfId="0" applyFont="1" applyFill="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2" xfId="0" applyFont="1" applyFill="1" applyBorder="1" applyAlignment="1">
      <alignment horizontal="right" vertical="center"/>
    </xf>
    <xf numFmtId="0" fontId="247" fillId="52" borderId="60" xfId="0" applyFont="1" applyFill="1" applyBorder="1" applyAlignment="1">
      <alignment horizontal="center" vertical="center" wrapText="1"/>
    </xf>
    <xf numFmtId="0" fontId="14" fillId="52" borderId="0" xfId="0" applyFont="1" applyFill="1" applyAlignment="1">
      <alignment horizontal="center"/>
    </xf>
    <xf numFmtId="337" fontId="54" fillId="52" borderId="60" xfId="4261" applyNumberFormat="1" applyFont="1" applyFill="1" applyBorder="1" applyAlignment="1">
      <alignment horizontal="center" vertical="center" wrapText="1"/>
    </xf>
    <xf numFmtId="0" fontId="14" fillId="52" borderId="0" xfId="0" applyFont="1" applyFill="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right" vertical="center"/>
    </xf>
    <xf numFmtId="0" fontId="4" fillId="0" borderId="0" xfId="0" applyFont="1" applyAlignment="1">
      <alignment horizontal="center" vertical="center" wrapText="1"/>
    </xf>
    <xf numFmtId="244" fontId="54" fillId="53" borderId="60" xfId="4261" applyNumberFormat="1" applyFont="1" applyFill="1" applyBorder="1" applyAlignment="1">
      <alignment horizontal="left" vertical="center" wrapText="1"/>
    </xf>
    <xf numFmtId="244" fontId="54" fillId="53" borderId="60" xfId="4261" applyNumberFormat="1" applyFont="1" applyFill="1" applyBorder="1" applyAlignment="1">
      <alignment horizontal="center" vertical="center" wrapText="1"/>
    </xf>
    <xf numFmtId="0" fontId="250" fillId="53" borderId="60" xfId="0" applyFont="1" applyFill="1" applyBorder="1" applyAlignment="1">
      <alignment horizontal="center" vertical="center" wrapText="1"/>
    </xf>
    <xf numFmtId="244" fontId="250" fillId="53" borderId="60" xfId="4261" applyNumberFormat="1" applyFont="1" applyFill="1" applyBorder="1" applyAlignment="1">
      <alignment horizontal="left" vertical="center" wrapText="1"/>
    </xf>
    <xf numFmtId="244" fontId="250" fillId="53" borderId="60" xfId="4261" applyNumberFormat="1" applyFont="1" applyFill="1" applyBorder="1" applyAlignment="1">
      <alignment horizontal="center" vertical="center" wrapText="1"/>
    </xf>
    <xf numFmtId="337" fontId="250" fillId="53" borderId="60" xfId="4261" applyNumberFormat="1" applyFont="1" applyFill="1" applyBorder="1" applyAlignment="1">
      <alignment horizontal="right" vertical="center" wrapText="1"/>
    </xf>
  </cellXfs>
  <cellStyles count="4263">
    <cellStyle name="_x0001_" xfId="3"/>
    <cellStyle name="          &#10;&#10;shell=progman.exe&#10;&#10;m" xfId="4"/>
    <cellStyle name="          _x000d_&#10;shell=progman.exe_x000d_&#10;m" xfId="5"/>
    <cellStyle name="          _x005f_x000d__x005f_x000a_shell=progman.exe_x005f_x000d__x005f_x000a_m" xfId="6"/>
    <cellStyle name="&#10;&#10;JournalTemplate=C:\COMFO\CTALK\JOURSTD.TPL&#10;&#10;LbStateAddress=3 3 0 251 1 89 2 311&#10;&#10;LbStateJou" xfId="7"/>
    <cellStyle name="_x000d_&#10;JournalTemplate=C:\COMFO\CTALK\JOURSTD.TPL_x000d_&#10;LbStateAddress=3 3 0 251 1 89 2 311_x000d_&#10;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10;_x0007__x0001__x0001_" xfId="25"/>
    <cellStyle name="?_x001d_??%U©÷u&amp;H©÷9_x0008_? s&#10;_x0007__x0001__x0001_ 10" xfId="26"/>
    <cellStyle name="?_x001d_??%U©÷u&amp;H©÷9_x0008_? s&#10;_x0007__x0001__x0001_ 11" xfId="27"/>
    <cellStyle name="?_x001d_??%U©÷u&amp;H©÷9_x0008_? s&#10;_x0007__x0001__x0001_ 12" xfId="28"/>
    <cellStyle name="?_x001d_??%U©÷u&amp;H©÷9_x0008_? s&#10;_x0007__x0001__x0001_ 13" xfId="29"/>
    <cellStyle name="?_x001d_??%U©÷u&amp;H©÷9_x0008_? s&#10;_x0007__x0001__x0001_ 14" xfId="30"/>
    <cellStyle name="?_x001d_??%U©÷u&amp;H©÷9_x0008_? s&#10;_x0007__x0001__x0001_ 15" xfId="31"/>
    <cellStyle name="?_x001d_??%U©÷u&amp;H©÷9_x0008_? s&#10;_x0007__x0001__x0001_ 2" xfId="32"/>
    <cellStyle name="?_x001d_??%U©÷u&amp;H©÷9_x0008_? s&#10;_x0007__x0001__x0001_ 3" xfId="33"/>
    <cellStyle name="?_x001d_??%U©÷u&amp;H©÷9_x0008_? s&#10;_x0007__x0001__x0001_ 4" xfId="34"/>
    <cellStyle name="?_x001d_??%U©÷u&amp;H©÷9_x0008_? s&#10;_x0007__x0001__x0001_ 5" xfId="35"/>
    <cellStyle name="?_x001d_??%U©÷u&amp;H©÷9_x0008_? s&#10;_x0007__x0001__x0001_ 6" xfId="36"/>
    <cellStyle name="?_x001d_??%U©÷u&amp;H©÷9_x0008_? s&#10;_x0007__x0001__x0001_ 7" xfId="37"/>
    <cellStyle name="?_x001d_??%U©÷u&amp;H©÷9_x0008_? s&#10;_x0007__x0001__x0001_ 8" xfId="38"/>
    <cellStyle name="?_x001d_??%U©÷u&amp;H©÷9_x0008_? s&#10;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10;_x0007__x0001__x0001_" xfId="53"/>
    <cellStyle name="?ðÇ%U?&amp;H?_x0008_?s&#10;_x0007__x0001__x0001_ 10" xfId="54"/>
    <cellStyle name="?ðÇ%U?&amp;H?_x0008_?s&#10;_x0007__x0001__x0001_ 11" xfId="55"/>
    <cellStyle name="?ðÇ%U?&amp;H?_x0008_?s&#10;_x0007__x0001__x0001_ 12" xfId="56"/>
    <cellStyle name="?ðÇ%U?&amp;H?_x0008_?s&#10;_x0007__x0001__x0001_ 13" xfId="57"/>
    <cellStyle name="?ðÇ%U?&amp;H?_x0008_?s&#10;_x0007__x0001__x0001_ 14" xfId="58"/>
    <cellStyle name="?ðÇ%U?&amp;H?_x0008_?s&#10;_x0007__x0001__x0001_ 15" xfId="59"/>
    <cellStyle name="?ðÇ%U?&amp;H?_x0008_?s&#10;_x0007__x0001__x0001_ 2" xfId="60"/>
    <cellStyle name="?ðÇ%U?&amp;H?_x0008_?s&#10;_x0007__x0001__x0001_ 3" xfId="61"/>
    <cellStyle name="?ðÇ%U?&amp;H?_x0008_?s&#10;_x0007__x0001__x0001_ 4" xfId="62"/>
    <cellStyle name="?ðÇ%U?&amp;H?_x0008_?s&#10;_x0007__x0001__x0001_ 5" xfId="63"/>
    <cellStyle name="?ðÇ%U?&amp;H?_x0008_?s&#10;_x0007__x0001__x0001_ 6" xfId="64"/>
    <cellStyle name="?ðÇ%U?&amp;H?_x0008_?s&#10;_x0007__x0001__x0001_ 7" xfId="65"/>
    <cellStyle name="?ðÇ%U?&amp;H?_x0008_?s&#10;_x0007__x0001__x0001_ 8" xfId="66"/>
    <cellStyle name="?ðÇ%U?&amp;H?_x0008_?s&#10;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ien giang 2" xfId="148"/>
    <cellStyle name="_Book1_Kh ql62 (2010) 11-09" xfId="145"/>
    <cellStyle name="_Book1_KH TPCP vung TNB (03-1-2012)" xfId="146"/>
    <cellStyle name="_Book1_Khung 2012" xfId="147"/>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oCauPhi (version 1)" xfId="320"/>
    <cellStyle name="_KT (2)_2_TG-TH_Copy of 05-12  KH trung han 2016-2020 - Liem Thinh edited (1)" xfId="321"/>
    <cellStyle name="_KT (2)_2_TG-TH_ChiHuong_ApGia" xfId="319"/>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TGT 2003" xfId="330"/>
    <cellStyle name="_KT (2)_2_TG-TH_giao KH 2011 ngay 10-12-2010" xfId="329"/>
    <cellStyle name="_KT (2)_2_TG-TH_KE KHAI THUE GTGT 2004" xfId="331"/>
    <cellStyle name="_KT (2)_2_TG-TH_KE KHAI THUE GTGT 2004_BCTC2004" xfId="332"/>
    <cellStyle name="_KT (2)_2_TG-TH_kien giang 2" xfId="335"/>
    <cellStyle name="_KT (2)_2_TG-TH_KH TPCP 2016-2020 (tong hop)" xfId="333"/>
    <cellStyle name="_KT (2)_2_TG-TH_KH TPCP vung TNB (03-1-2012)" xfId="334"/>
    <cellStyle name="_KT (2)_2_TG-TH_Lora-tungchau" xfId="336"/>
    <cellStyle name="_KT (2)_2_TG-TH_Luy ke von ung nam 2011 -Thoa gui ngay 12-8-2012" xfId="337"/>
    <cellStyle name="_KT (2)_2_TG-TH_N-X-T-04" xfId="339"/>
    <cellStyle name="_KT (2)_2_TG-TH_NhanCong" xfId="338"/>
    <cellStyle name="_KT (2)_2_TG-TH_PGIA-phieu tham tra Kho bac" xfId="340"/>
    <cellStyle name="_KT (2)_2_TG-TH_PT02-02" xfId="342"/>
    <cellStyle name="_KT (2)_2_TG-TH_PT02-02_Book1" xfId="343"/>
    <cellStyle name="_KT (2)_2_TG-TH_PT02-03" xfId="344"/>
    <cellStyle name="_KT (2)_2_TG-TH_PT02-03_Book1" xfId="345"/>
    <cellStyle name="_KT (2)_2_TG-TH_phu luc tong ket tinh hinh TH giai doan 03-10 (ngay 30)" xfId="341"/>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ien giang 2" xfId="354"/>
    <cellStyle name="_KT (2)_2_TG-TH_ÿÿÿÿÿ_KH TPCP vung TNB (03-1-2012)" xfId="353"/>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ien giang 2" xfId="372"/>
    <cellStyle name="_KT (2)_3_TG-TH_Book1_KH TPCP vung TNB (03-1-2012)" xfId="371"/>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TGT 2003" xfId="379"/>
    <cellStyle name="_KT (2)_3_TG-TH_giao KH 2011 ngay 10-12-2010" xfId="378"/>
    <cellStyle name="_KT (2)_3_TG-TH_KE KHAI THUE GTGT 2004" xfId="380"/>
    <cellStyle name="_KT (2)_3_TG-TH_KE KHAI THUE GTGT 2004_BCTC2004" xfId="381"/>
    <cellStyle name="_KT (2)_3_TG-TH_kien giang 2" xfId="384"/>
    <cellStyle name="_KT (2)_3_TG-TH_KH TPCP 2016-2020 (tong hop)" xfId="382"/>
    <cellStyle name="_KT (2)_3_TG-TH_KH TPCP vung TNB (03-1-2012)" xfId="383"/>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ien giang 2" xfId="408"/>
    <cellStyle name="_KT (2)_3_TG-TH_ÿÿÿÿÿ_KH TPCP vung TNB (03-1-2012)" xfId="407"/>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oCauPhi (version 1)" xfId="460"/>
    <cellStyle name="_KT (2)_4_Copy of 05-12  KH trung han 2016-2020 - Liem Thinh edited (1)" xfId="461"/>
    <cellStyle name="_KT (2)_4_ChiHuong_ApGia" xfId="459"/>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TGT 2003" xfId="470"/>
    <cellStyle name="_KT (2)_4_giao KH 2011 ngay 10-12-2010" xfId="469"/>
    <cellStyle name="_KT (2)_4_KE KHAI THUE GTGT 2004" xfId="471"/>
    <cellStyle name="_KT (2)_4_KE KHAI THUE GTGT 2004_BCTC2004" xfId="472"/>
    <cellStyle name="_KT (2)_4_kien giang 2" xfId="475"/>
    <cellStyle name="_KT (2)_4_KH TPCP 2016-2020 (tong hop)" xfId="473"/>
    <cellStyle name="_KT (2)_4_KH TPCP vung TNB (03-1-2012)" xfId="474"/>
    <cellStyle name="_KT (2)_4_Lora-tungchau" xfId="476"/>
    <cellStyle name="_KT (2)_4_Luy ke von ung nam 2011 -Thoa gui ngay 12-8-2012" xfId="477"/>
    <cellStyle name="_KT (2)_4_N-X-T-04" xfId="479"/>
    <cellStyle name="_KT (2)_4_NhanCong" xfId="478"/>
    <cellStyle name="_KT (2)_4_PGIA-phieu tham tra Kho bac" xfId="480"/>
    <cellStyle name="_KT (2)_4_PT02-02" xfId="482"/>
    <cellStyle name="_KT (2)_4_PT02-02_Book1" xfId="483"/>
    <cellStyle name="_KT (2)_4_PT02-03" xfId="484"/>
    <cellStyle name="_KT (2)_4_PT02-03_Book1" xfId="485"/>
    <cellStyle name="_KT (2)_4_phu luc tong ket tinh hinh TH giai doan 03-10 (ngay 30)" xfId="481"/>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ien giang 2" xfId="495"/>
    <cellStyle name="_KT (2)_4_ÿÿÿÿÿ_KH TPCP vung TNB (03-1-2012)" xfId="494"/>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oCauPhi (version 1)" xfId="547"/>
    <cellStyle name="_KT (2)_5_Copy of 05-12  KH trung han 2016-2020 - Liem Thinh edited (1)" xfId="548"/>
    <cellStyle name="_KT (2)_5_ChiHuong_ApGia" xfId="546"/>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TGT 2003" xfId="557"/>
    <cellStyle name="_KT (2)_5_giao KH 2011 ngay 10-12-2010" xfId="556"/>
    <cellStyle name="_KT (2)_5_KE KHAI THUE GTGT 2004" xfId="558"/>
    <cellStyle name="_KT (2)_5_KE KHAI THUE GTGT 2004_BCTC2004" xfId="559"/>
    <cellStyle name="_KT (2)_5_kien giang 2" xfId="562"/>
    <cellStyle name="_KT (2)_5_KH TPCP 2016-2020 (tong hop)" xfId="560"/>
    <cellStyle name="_KT (2)_5_KH TPCP vung TNB (03-1-2012)" xfId="561"/>
    <cellStyle name="_KT (2)_5_Lora-tungchau" xfId="563"/>
    <cellStyle name="_KT (2)_5_Luy ke von ung nam 2011 -Thoa gui ngay 12-8-2012" xfId="564"/>
    <cellStyle name="_KT (2)_5_N-X-T-04" xfId="566"/>
    <cellStyle name="_KT (2)_5_NhanCong" xfId="565"/>
    <cellStyle name="_KT (2)_5_PGIA-phieu tham tra Kho bac" xfId="567"/>
    <cellStyle name="_KT (2)_5_PT02-02" xfId="569"/>
    <cellStyle name="_KT (2)_5_PT02-02_Book1" xfId="570"/>
    <cellStyle name="_KT (2)_5_PT02-03" xfId="571"/>
    <cellStyle name="_KT (2)_5_PT02-03_Book1" xfId="572"/>
    <cellStyle name="_KT (2)_5_phu luc tong ket tinh hinh TH giai doan 03-10 (ngay 30)" xfId="568"/>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ien giang 2" xfId="581"/>
    <cellStyle name="_KT (2)_5_ÿÿÿÿÿ_KH TPCP vung TNB (03-1-2012)" xfId="580"/>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ien giang 2" xfId="595"/>
    <cellStyle name="_KT (2)_Book1_KH TPCP vung TNB (03-1-2012)" xfId="594"/>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TGT 2003" xfId="602"/>
    <cellStyle name="_KT (2)_giao KH 2011 ngay 10-12-2010" xfId="601"/>
    <cellStyle name="_KT (2)_KE KHAI THUE GTGT 2004" xfId="603"/>
    <cellStyle name="_KT (2)_KE KHAI THUE GTGT 2004_BCTC2004" xfId="604"/>
    <cellStyle name="_KT (2)_kien giang 2" xfId="607"/>
    <cellStyle name="_KT (2)_KH TPCP 2016-2020 (tong hop)" xfId="605"/>
    <cellStyle name="_KT (2)_KH TPCP vung TNB (03-1-2012)" xfId="606"/>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ien giang 2" xfId="632"/>
    <cellStyle name="_KT (2)_ÿÿÿÿÿ_KH TPCP vung TNB (03-1-2012)" xfId="631"/>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oCauPhi (version 1)" xfId="685"/>
    <cellStyle name="_KT_TG_1_Copy of 05-12  KH trung han 2016-2020 - Liem Thinh edited (1)" xfId="686"/>
    <cellStyle name="_KT_TG_1_ChiHuong_ApGia" xfId="684"/>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TGT 2003" xfId="695"/>
    <cellStyle name="_KT_TG_1_giao KH 2011 ngay 10-12-2010" xfId="694"/>
    <cellStyle name="_KT_TG_1_KE KHAI THUE GTGT 2004" xfId="696"/>
    <cellStyle name="_KT_TG_1_KE KHAI THUE GTGT 2004_BCTC2004" xfId="697"/>
    <cellStyle name="_KT_TG_1_kien giang 2" xfId="700"/>
    <cellStyle name="_KT_TG_1_KH TPCP 2016-2020 (tong hop)" xfId="698"/>
    <cellStyle name="_KT_TG_1_KH TPCP vung TNB (03-1-2012)" xfId="699"/>
    <cellStyle name="_KT_TG_1_Lora-tungchau" xfId="701"/>
    <cellStyle name="_KT_TG_1_Luy ke von ung nam 2011 -Thoa gui ngay 12-8-2012" xfId="702"/>
    <cellStyle name="_KT_TG_1_N-X-T-04" xfId="704"/>
    <cellStyle name="_KT_TG_1_NhanCong" xfId="703"/>
    <cellStyle name="_KT_TG_1_PGIA-phieu tham tra Kho bac" xfId="705"/>
    <cellStyle name="_KT_TG_1_PT02-02" xfId="707"/>
    <cellStyle name="_KT_TG_1_PT02-02_Book1" xfId="708"/>
    <cellStyle name="_KT_TG_1_PT02-03" xfId="709"/>
    <cellStyle name="_KT_TG_1_PT02-03_Book1" xfId="710"/>
    <cellStyle name="_KT_TG_1_phu luc tong ket tinh hinh TH giai doan 03-10 (ngay 30)" xfId="706"/>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ien giang 2" xfId="719"/>
    <cellStyle name="_KT_TG_1_ÿÿÿÿÿ_KH TPCP vung TNB (03-1-2012)" xfId="718"/>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oCauPhi (version 1)" xfId="771"/>
    <cellStyle name="_KT_TG_2_Copy of 05-12  KH trung han 2016-2020 - Liem Thinh edited (1)" xfId="772"/>
    <cellStyle name="_KT_TG_2_ChiHuong_ApGia" xfId="770"/>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TGT 2003" xfId="781"/>
    <cellStyle name="_KT_TG_2_giao KH 2011 ngay 10-12-2010" xfId="780"/>
    <cellStyle name="_KT_TG_2_KE KHAI THUE GTGT 2004" xfId="782"/>
    <cellStyle name="_KT_TG_2_KE KHAI THUE GTGT 2004_BCTC2004" xfId="783"/>
    <cellStyle name="_KT_TG_2_kien giang 2" xfId="786"/>
    <cellStyle name="_KT_TG_2_KH TPCP 2016-2020 (tong hop)" xfId="784"/>
    <cellStyle name="_KT_TG_2_KH TPCP vung TNB (03-1-2012)" xfId="785"/>
    <cellStyle name="_KT_TG_2_Lora-tungchau" xfId="787"/>
    <cellStyle name="_KT_TG_2_Luy ke von ung nam 2011 -Thoa gui ngay 12-8-2012" xfId="788"/>
    <cellStyle name="_KT_TG_2_N-X-T-04" xfId="790"/>
    <cellStyle name="_KT_TG_2_NhanCong" xfId="789"/>
    <cellStyle name="_KT_TG_2_PGIA-phieu tham tra Kho bac" xfId="791"/>
    <cellStyle name="_KT_TG_2_PT02-02" xfId="793"/>
    <cellStyle name="_KT_TG_2_PT02-02_Book1" xfId="794"/>
    <cellStyle name="_KT_TG_2_PT02-03" xfId="795"/>
    <cellStyle name="_KT_TG_2_PT02-03_Book1" xfId="796"/>
    <cellStyle name="_KT_TG_2_phu luc tong ket tinh hinh TH giai doan 03-10 (ngay 30)" xfId="792"/>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ien giang 2" xfId="805"/>
    <cellStyle name="_KT_TG_2_ÿÿÿÿÿ_KH TPCP vung TNB (03-1-2012)" xfId="804"/>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X-T-04" xfId="837"/>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oCauPhi (version 1)" xfId="916"/>
    <cellStyle name="_TG-TH_1_Copy of 05-12  KH trung han 2016-2020 - Liem Thinh edited (1)" xfId="917"/>
    <cellStyle name="_TG-TH_1_ChiHuong_ApGia" xfId="915"/>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TGT 2003" xfId="926"/>
    <cellStyle name="_TG-TH_1_giao KH 2011 ngay 10-12-2010" xfId="925"/>
    <cellStyle name="_TG-TH_1_KE KHAI THUE GTGT 2004" xfId="927"/>
    <cellStyle name="_TG-TH_1_KE KHAI THUE GTGT 2004_BCTC2004" xfId="928"/>
    <cellStyle name="_TG-TH_1_kien giang 2" xfId="931"/>
    <cellStyle name="_TG-TH_1_KH TPCP 2016-2020 (tong hop)" xfId="929"/>
    <cellStyle name="_TG-TH_1_KH TPCP vung TNB (03-1-2012)" xfId="930"/>
    <cellStyle name="_TG-TH_1_Lora-tungchau" xfId="932"/>
    <cellStyle name="_TG-TH_1_Luy ke von ung nam 2011 -Thoa gui ngay 12-8-2012" xfId="933"/>
    <cellStyle name="_TG-TH_1_N-X-T-04" xfId="935"/>
    <cellStyle name="_TG-TH_1_NhanCong" xfId="934"/>
    <cellStyle name="_TG-TH_1_PGIA-phieu tham tra Kho bac" xfId="936"/>
    <cellStyle name="_TG-TH_1_PT02-02" xfId="938"/>
    <cellStyle name="_TG-TH_1_PT02-02_Book1" xfId="939"/>
    <cellStyle name="_TG-TH_1_PT02-03" xfId="940"/>
    <cellStyle name="_TG-TH_1_PT02-03_Book1" xfId="941"/>
    <cellStyle name="_TG-TH_1_phu luc tong ket tinh hinh TH giai doan 03-10 (ngay 30)" xfId="937"/>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ien giang 2" xfId="950"/>
    <cellStyle name="_TG-TH_1_ÿÿÿÿÿ_KH TPCP vung TNB (03-1-2012)" xfId="949"/>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oCauPhi (version 1)" xfId="1002"/>
    <cellStyle name="_TG-TH_2_Copy of 05-12  KH trung han 2016-2020 - Liem Thinh edited (1)" xfId="1003"/>
    <cellStyle name="_TG-TH_2_ChiHuong_ApGia" xfId="1001"/>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TGT 2003" xfId="1012"/>
    <cellStyle name="_TG-TH_2_giao KH 2011 ngay 10-12-2010" xfId="1011"/>
    <cellStyle name="_TG-TH_2_KE KHAI THUE GTGT 2004" xfId="1013"/>
    <cellStyle name="_TG-TH_2_KE KHAI THUE GTGT 2004_BCTC2004" xfId="1014"/>
    <cellStyle name="_TG-TH_2_kien giang 2" xfId="1017"/>
    <cellStyle name="_TG-TH_2_KH TPCP 2016-2020 (tong hop)" xfId="1015"/>
    <cellStyle name="_TG-TH_2_KH TPCP vung TNB (03-1-2012)" xfId="1016"/>
    <cellStyle name="_TG-TH_2_Lora-tungchau" xfId="1018"/>
    <cellStyle name="_TG-TH_2_Luy ke von ung nam 2011 -Thoa gui ngay 12-8-2012" xfId="1019"/>
    <cellStyle name="_TG-TH_2_N-X-T-04" xfId="1021"/>
    <cellStyle name="_TG-TH_2_NhanCong" xfId="1020"/>
    <cellStyle name="_TG-TH_2_PGIA-phieu tham tra Kho bac" xfId="1022"/>
    <cellStyle name="_TG-TH_2_PT02-02" xfId="1024"/>
    <cellStyle name="_TG-TH_2_PT02-02_Book1" xfId="1025"/>
    <cellStyle name="_TG-TH_2_PT02-03" xfId="1026"/>
    <cellStyle name="_TG-TH_2_PT02-03_Book1" xfId="1027"/>
    <cellStyle name="_TG-TH_2_phu luc tong ket tinh hinh TH giai doan 03-10 (ngay 30)" xfId="1023"/>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ien giang 2" xfId="1036"/>
    <cellStyle name="_TG-TH_2_ÿÿÿÿÿ_KH TPCP vung TNB (03-1-2012)" xfId="1035"/>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H KH 2010" xfId="104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Chuẩn bị đầu tư 2011 (sep Hung)_KH 2012 (T3-2013)" xfId="1070"/>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ien giang 2" xfId="1128"/>
    <cellStyle name="_ÿÿÿÿÿ_Kh ql62 (2010) 11-09" xfId="1125"/>
    <cellStyle name="_ÿÿÿÿÿ_KH TPCP vung TNB (03-1-2012)" xfId="1126"/>
    <cellStyle name="_ÿÿÿÿÿ_Khung 2012" xfId="1127"/>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10;&#10;NA&#10;&#10;" xfId="1139"/>
    <cellStyle name="0,0_x000d_&#10;NA_x000d_&#10;" xfId="1140"/>
    <cellStyle name="0,0_x000d_&#10;NA_x000d_&#10; 2" xfId="1141"/>
    <cellStyle name="0,0_x000d_&#10;NA_x000d_&#10;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Kh ql62 (2010) 11-09" xfId="1179"/>
    <cellStyle name="1_KH TPCP vung TNB (03-1-2012)" xfId="1180"/>
    <cellStyle name="1_Khung 2012" xfId="1181"/>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Check Cell 2" xfId="1511"/>
    <cellStyle name="Chi phÝ kh¸c_Book1" xfId="1512"/>
    <cellStyle name="CHUONG" xfId="151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AUDE" xfId="2056"/>
    <cellStyle name="Dấu_phảy 2" xfId="2055"/>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gia" xfId="2331"/>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nga" xfId="2535"/>
    <cellStyle name="Ò&#10;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10;&#10;Comment=open=/f ‚ðw’è‚·‚é‚ÆAƒ†[ƒU[’è‹`ŠÖ”‚ðŠÖ”“\‚è•t‚¯‚Ìˆê——‚É“o˜^‚·‚é‚±‚Æ‚ª‚Å‚«‚Ü‚·B&#10;&#10;Maximized" xfId="2860"/>
    <cellStyle name="oft Excel]&#10;&#10;Comment=open=/f ‚ðŽw’è‚·‚é‚ÆAƒ†[ƒU[’è‹`ŠÖ”‚ðŠÖ”“\‚è•t‚¯‚Ìˆê——‚É“o˜^‚·‚é‚±‚Æ‚ª‚Å‚«‚Ü‚·B&#10;&#10;Maximized" xfId="2861"/>
    <cellStyle name="oft Excel]&#10;&#10;Comment=The open=/f lines load custom functions into the Paste Function list.&#10;&#10;Maximized=2&#10;&#10;Basics=1&#10;&#10;A" xfId="2862"/>
    <cellStyle name="oft Excel]&#10;&#10;Comment=The open=/f lines load custom functions into the Paste Function list.&#10;&#10;Maximized=3&#10;&#10;Basics=1&#10;&#10;A" xfId="2863"/>
    <cellStyle name="oft Excel]_x000d_&#10;Comment=open=/f ‚ðw’è‚·‚é‚ÆAƒ†[ƒU[’è‹`ŠÖ”‚ðŠÖ”“\‚è•t‚¯‚Ìˆê——‚É“o˜^‚·‚é‚±‚Æ‚ª‚Å‚«‚Ü‚·B_x000d_&#10;Maximized" xfId="2864"/>
    <cellStyle name="oft Excel]_x000d_&#10;Comment=open=/f ‚ðŽw’è‚·‚é‚ÆAƒ†[ƒU[’è‹`ŠÖ”‚ðŠÖ”“\‚è•t‚¯‚Ìˆê——‚É“o˜^‚·‚é‚±‚Æ‚ª‚Å‚«‚Ü‚·B_x000d_&#10;Maximized" xfId="2865"/>
    <cellStyle name="oft Excel]_x000d_&#10;Comment=The open=/f lines load custom functions into the Paste Function list._x000d_&#10;Maximized=2_x000d_&#10;Basics=1_x000d_&#10;A" xfId="2866"/>
    <cellStyle name="oft Excel]_x000d_&#10;Comment=The open=/f lines load custom functions into the Paste Function list._x000d_&#10;Maximized=3_x000d_&#10;Basics=1_x000d_&#10;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10;&#10;spooler=yes&#10;&#10;load=&#10;&#10;Beep=yes&#10;&#10;NullPort=None&#10;&#10;BorderWidth=3&#10;&#10;CursorBlinkRate=1200&#10;&#10;DoubleClickSpeed=452&#10;&#10;Programs=co" xfId="3103"/>
    <cellStyle name="s]_x000d_&#10;spooler=yes_x000d_&#10;load=_x000d_&#10;Beep=yes_x000d_&#10;NullPort=None_x000d_&#10;BorderWidth=3_x000d_&#10;CursorBlinkRate=1200_x000d_&#10;DoubleClickSpeed=452_x000d_&#10;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ien giang 2" xfId="3522"/>
    <cellStyle name="T_Book1_1_kien giang 2 2" xfId="3523"/>
    <cellStyle name="T_Book1_1_KH TPCP vung TNB (03-1-2012)" xfId="3520"/>
    <cellStyle name="T_Book1_1_KH TPCP vung TNB (03-1-2012) 2" xfId="3521"/>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Q11-CP - chinh sua lai" xfId="3555"/>
    <cellStyle name="T_Book1_BC NQ11-CP - chinh sua lai 2" xfId="3556"/>
    <cellStyle name="T_Book1_BC NQ11-CP-Quynh sau bieu so3" xfId="3557"/>
    <cellStyle name="T_Book1_BC NQ11-CP-Quynh sau bieu so3 2" xfId="3558"/>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ien giang 2" xfId="3654"/>
    <cellStyle name="T_Book1_kien giang 2 2" xfId="3655"/>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ien giang 2" xfId="3909"/>
    <cellStyle name="T_kien giang 2 2" xfId="3910"/>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K_HT" xfId="3986"/>
    <cellStyle name="T_TK_HT 2" xfId="3987"/>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ien giang 2" xfId="4076"/>
    <cellStyle name="T_ÿÿÿÿÿ_kien giang 2 2" xfId="4077"/>
    <cellStyle name="T_ÿÿÿÿÿ_KH TPCP vung TNB (03-1-2012)" xfId="4074"/>
    <cellStyle name="T_ÿÿÿÿÿ_KH TPCP vung TNB (03-1-2012) 2" xfId="4075"/>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t1" xfId="4150"/>
    <cellStyle name="Tusental (0)_pldt" xfId="4151"/>
    <cellStyle name="Tusental_pldt" xfId="4152"/>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10;¨þU_x0001_À_x0004_ _x0015__x000f__x0001__x0001_" xfId="4123"/>
    <cellStyle name="þ_x001d_ð¤_x000c_¯þ_x0014__x000d_¨þU_x0001_À_x0004_ _x0015__x000f__x0001__x0001_" xfId="4124"/>
    <cellStyle name="þ_x001d_ð·_x000c_æþ'&#10;ßþU_x0001_Ø_x0005_ü_x0014__x0007__x0001__x0001_" xfId="4125"/>
    <cellStyle name="þ_x001d_ð·_x000c_æþ'_x000d_ßþU_x0001_Ø_x0005_ü_x0014__x0007__x0001__x0001_" xfId="4126"/>
    <cellStyle name="þ_x001d_ðÇ%Uý—&amp;Hý9_x0008_Ÿ s&#10;_x0007__x0001__x0001_" xfId="4127"/>
    <cellStyle name="þ_x001d_ðK_x000c_Fý_x001b_&#10;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rang" xfId="4149"/>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N35"/>
  <sheetViews>
    <sheetView topLeftCell="A3" workbookViewId="0">
      <selection activeCell="A4" sqref="A4:AN4"/>
    </sheetView>
  </sheetViews>
  <sheetFormatPr defaultRowHeight="12.75"/>
  <cols>
    <col min="1" max="1" width="6" customWidth="1"/>
    <col min="2" max="2" width="40.83203125" bestFit="1" customWidth="1"/>
    <col min="3" max="3" width="8.5" customWidth="1"/>
    <col min="4" max="40" width="7.83203125" customWidth="1"/>
  </cols>
  <sheetData>
    <row r="1" spans="1:40" s="14" customFormat="1" ht="21.95" customHeight="1">
      <c r="A1" s="205" t="s">
        <v>111</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row>
    <row r="2" spans="1:40" ht="21.95" customHeight="1">
      <c r="A2" s="207" t="s">
        <v>78</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row>
    <row r="3" spans="1:40" ht="21.95" customHeight="1">
      <c r="A3" s="205" t="s">
        <v>238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row>
    <row r="4" spans="1:40" ht="21.95" customHeight="1">
      <c r="A4" s="207" t="s">
        <v>137</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row>
    <row r="5" spans="1:40" ht="21.95" customHeight="1">
      <c r="A5" s="206" t="s">
        <v>0</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row>
    <row r="6" spans="1:40" ht="38.25" customHeight="1">
      <c r="A6" s="202" t="s">
        <v>1</v>
      </c>
      <c r="B6" s="202" t="s">
        <v>2</v>
      </c>
      <c r="C6" s="202" t="s">
        <v>4</v>
      </c>
      <c r="D6" s="199" t="s">
        <v>95</v>
      </c>
      <c r="E6" s="200"/>
      <c r="F6" s="201"/>
      <c r="G6" s="199" t="s">
        <v>5</v>
      </c>
      <c r="H6" s="200"/>
      <c r="I6" s="200"/>
      <c r="J6" s="200"/>
      <c r="K6" s="200"/>
      <c r="L6" s="200"/>
      <c r="M6" s="200"/>
      <c r="N6" s="200"/>
      <c r="O6" s="200"/>
      <c r="P6" s="200"/>
      <c r="Q6" s="200"/>
      <c r="R6" s="200"/>
      <c r="S6" s="200"/>
      <c r="T6" s="200"/>
      <c r="U6" s="201"/>
      <c r="V6" s="199" t="s">
        <v>84</v>
      </c>
      <c r="W6" s="200"/>
      <c r="X6" s="200"/>
      <c r="Y6" s="200"/>
      <c r="Z6" s="200"/>
      <c r="AA6" s="200"/>
      <c r="AB6" s="200"/>
      <c r="AC6" s="200"/>
      <c r="AD6" s="200"/>
      <c r="AE6" s="200"/>
      <c r="AF6" s="200"/>
      <c r="AG6" s="200"/>
      <c r="AH6" s="200"/>
      <c r="AI6" s="200"/>
      <c r="AJ6" s="200"/>
      <c r="AK6" s="200"/>
      <c r="AL6" s="200"/>
      <c r="AM6" s="201"/>
      <c r="AN6" s="202" t="s">
        <v>3</v>
      </c>
    </row>
    <row r="7" spans="1:40" ht="29.25" customHeight="1">
      <c r="A7" s="203"/>
      <c r="B7" s="203"/>
      <c r="C7" s="203"/>
      <c r="D7" s="202" t="s">
        <v>28</v>
      </c>
      <c r="E7" s="199" t="s">
        <v>29</v>
      </c>
      <c r="F7" s="201"/>
      <c r="G7" s="199" t="s">
        <v>96</v>
      </c>
      <c r="H7" s="200"/>
      <c r="I7" s="201"/>
      <c r="J7" s="199" t="s">
        <v>97</v>
      </c>
      <c r="K7" s="200"/>
      <c r="L7" s="201"/>
      <c r="M7" s="199" t="s">
        <v>98</v>
      </c>
      <c r="N7" s="200"/>
      <c r="O7" s="201"/>
      <c r="P7" s="199" t="s">
        <v>99</v>
      </c>
      <c r="Q7" s="200"/>
      <c r="R7" s="201"/>
      <c r="S7" s="199" t="s">
        <v>100</v>
      </c>
      <c r="T7" s="200"/>
      <c r="U7" s="201"/>
      <c r="V7" s="199" t="s">
        <v>28</v>
      </c>
      <c r="W7" s="200"/>
      <c r="X7" s="201"/>
      <c r="Y7" s="199" t="s">
        <v>5</v>
      </c>
      <c r="Z7" s="200"/>
      <c r="AA7" s="200"/>
      <c r="AB7" s="200"/>
      <c r="AC7" s="200"/>
      <c r="AD7" s="200"/>
      <c r="AE7" s="200"/>
      <c r="AF7" s="200"/>
      <c r="AG7" s="200"/>
      <c r="AH7" s="200"/>
      <c r="AI7" s="200"/>
      <c r="AJ7" s="200"/>
      <c r="AK7" s="200"/>
      <c r="AL7" s="200"/>
      <c r="AM7" s="201"/>
      <c r="AN7" s="203"/>
    </row>
    <row r="8" spans="1:40" ht="31.5" customHeight="1">
      <c r="A8" s="203"/>
      <c r="B8" s="203"/>
      <c r="C8" s="203"/>
      <c r="D8" s="203"/>
      <c r="E8" s="202" t="s">
        <v>6</v>
      </c>
      <c r="F8" s="202" t="s">
        <v>7</v>
      </c>
      <c r="G8" s="202" t="s">
        <v>28</v>
      </c>
      <c r="H8" s="199" t="s">
        <v>29</v>
      </c>
      <c r="I8" s="201"/>
      <c r="J8" s="202" t="s">
        <v>28</v>
      </c>
      <c r="K8" s="199" t="s">
        <v>29</v>
      </c>
      <c r="L8" s="201"/>
      <c r="M8" s="202" t="s">
        <v>28</v>
      </c>
      <c r="N8" s="199" t="s">
        <v>29</v>
      </c>
      <c r="O8" s="201"/>
      <c r="P8" s="202" t="s">
        <v>28</v>
      </c>
      <c r="Q8" s="199" t="s">
        <v>29</v>
      </c>
      <c r="R8" s="201"/>
      <c r="S8" s="202" t="s">
        <v>28</v>
      </c>
      <c r="T8" s="199" t="s">
        <v>29</v>
      </c>
      <c r="U8" s="201"/>
      <c r="V8" s="202" t="s">
        <v>28</v>
      </c>
      <c r="W8" s="199" t="s">
        <v>29</v>
      </c>
      <c r="X8" s="201"/>
      <c r="Y8" s="199" t="s">
        <v>96</v>
      </c>
      <c r="Z8" s="200"/>
      <c r="AA8" s="201"/>
      <c r="AB8" s="199" t="s">
        <v>97</v>
      </c>
      <c r="AC8" s="200"/>
      <c r="AD8" s="201"/>
      <c r="AE8" s="199" t="s">
        <v>98</v>
      </c>
      <c r="AF8" s="200"/>
      <c r="AG8" s="201"/>
      <c r="AH8" s="199" t="s">
        <v>101</v>
      </c>
      <c r="AI8" s="200"/>
      <c r="AJ8" s="201"/>
      <c r="AK8" s="199" t="s">
        <v>102</v>
      </c>
      <c r="AL8" s="200"/>
      <c r="AM8" s="201"/>
      <c r="AN8" s="203"/>
    </row>
    <row r="9" spans="1:40" ht="21.95" customHeight="1">
      <c r="A9" s="203"/>
      <c r="B9" s="203"/>
      <c r="C9" s="203"/>
      <c r="D9" s="203"/>
      <c r="E9" s="203"/>
      <c r="F9" s="203"/>
      <c r="G9" s="203"/>
      <c r="H9" s="202" t="s">
        <v>6</v>
      </c>
      <c r="I9" s="202" t="s">
        <v>7</v>
      </c>
      <c r="J9" s="203"/>
      <c r="K9" s="202" t="s">
        <v>6</v>
      </c>
      <c r="L9" s="202" t="s">
        <v>7</v>
      </c>
      <c r="M9" s="203"/>
      <c r="N9" s="202" t="s">
        <v>6</v>
      </c>
      <c r="O9" s="202" t="s">
        <v>7</v>
      </c>
      <c r="P9" s="203"/>
      <c r="Q9" s="202" t="s">
        <v>6</v>
      </c>
      <c r="R9" s="202" t="s">
        <v>7</v>
      </c>
      <c r="S9" s="203"/>
      <c r="T9" s="202" t="s">
        <v>6</v>
      </c>
      <c r="U9" s="202" t="s">
        <v>7</v>
      </c>
      <c r="V9" s="203"/>
      <c r="W9" s="202" t="s">
        <v>6</v>
      </c>
      <c r="X9" s="202" t="s">
        <v>7</v>
      </c>
      <c r="Y9" s="202" t="s">
        <v>28</v>
      </c>
      <c r="Z9" s="199" t="s">
        <v>29</v>
      </c>
      <c r="AA9" s="201"/>
      <c r="AB9" s="202" t="s">
        <v>28</v>
      </c>
      <c r="AC9" s="199" t="s">
        <v>29</v>
      </c>
      <c r="AD9" s="201"/>
      <c r="AE9" s="202" t="s">
        <v>28</v>
      </c>
      <c r="AF9" s="199" t="s">
        <v>29</v>
      </c>
      <c r="AG9" s="201"/>
      <c r="AH9" s="202" t="s">
        <v>28</v>
      </c>
      <c r="AI9" s="199" t="s">
        <v>29</v>
      </c>
      <c r="AJ9" s="201"/>
      <c r="AK9" s="202" t="s">
        <v>28</v>
      </c>
      <c r="AL9" s="199" t="s">
        <v>29</v>
      </c>
      <c r="AM9" s="201"/>
      <c r="AN9" s="203"/>
    </row>
    <row r="10" spans="1:40" ht="30.75"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1" t="s">
        <v>6</v>
      </c>
      <c r="AA10" s="1" t="s">
        <v>7</v>
      </c>
      <c r="AB10" s="204"/>
      <c r="AC10" s="1" t="s">
        <v>6</v>
      </c>
      <c r="AD10" s="1" t="s">
        <v>7</v>
      </c>
      <c r="AE10" s="204"/>
      <c r="AF10" s="1" t="s">
        <v>6</v>
      </c>
      <c r="AG10" s="1" t="s">
        <v>7</v>
      </c>
      <c r="AH10" s="204"/>
      <c r="AI10" s="1" t="s">
        <v>6</v>
      </c>
      <c r="AJ10" s="1" t="s">
        <v>7</v>
      </c>
      <c r="AK10" s="204"/>
      <c r="AL10" s="1" t="s">
        <v>6</v>
      </c>
      <c r="AM10" s="1" t="s">
        <v>7</v>
      </c>
      <c r="AN10" s="204"/>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20</v>
      </c>
      <c r="B13" s="27" t="s">
        <v>85</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86</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87</v>
      </c>
      <c r="B16" s="29" t="s">
        <v>88</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89</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105</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106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107</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90</v>
      </c>
      <c r="B23" s="29" t="s">
        <v>91</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92</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87</v>
      </c>
      <c r="B27" s="29" t="s">
        <v>93</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103</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104</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89</v>
      </c>
      <c r="B31" s="29" t="s">
        <v>94</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21</v>
      </c>
      <c r="B32" s="27" t="s">
        <v>108</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109</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110</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A3:AN3"/>
    <mergeCell ref="A5:AN5"/>
    <mergeCell ref="A2:AN2"/>
    <mergeCell ref="A1:AN1"/>
    <mergeCell ref="A4:AN4"/>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AE8:AG8"/>
    <mergeCell ref="AE9:AE10"/>
    <mergeCell ref="AF9:AG9"/>
    <mergeCell ref="V7:X7"/>
    <mergeCell ref="V8:V10"/>
    <mergeCell ref="Y8:AA8"/>
    <mergeCell ref="Y9:Y10"/>
    <mergeCell ref="Z9:AA9"/>
    <mergeCell ref="Y7:AM7"/>
    <mergeCell ref="G8:G10"/>
    <mergeCell ref="H9:H10"/>
    <mergeCell ref="H8:I8"/>
    <mergeCell ref="K8:L8"/>
    <mergeCell ref="N8:O8"/>
    <mergeCell ref="I9:I10"/>
    <mergeCell ref="J8:J10"/>
    <mergeCell ref="K9:K10"/>
    <mergeCell ref="L9:L10"/>
    <mergeCell ref="S7:U7"/>
    <mergeCell ref="G6:U6"/>
    <mergeCell ref="D6:F6"/>
    <mergeCell ref="G7:I7"/>
    <mergeCell ref="J7:L7"/>
    <mergeCell ref="M7:O7"/>
    <mergeCell ref="P7:R7"/>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S46"/>
  <sheetViews>
    <sheetView workbookViewId="0">
      <selection activeCell="B14" sqref="B14"/>
    </sheetView>
  </sheetViews>
  <sheetFormatPr defaultRowHeight="12.75"/>
  <cols>
    <col min="1" max="1" width="6.1640625" customWidth="1"/>
    <col min="2" max="2" width="54.6640625" customWidth="1"/>
    <col min="8" max="8" width="10.33203125" customWidth="1"/>
  </cols>
  <sheetData>
    <row r="1" spans="1:19" s="14" customFormat="1" ht="18.75">
      <c r="A1" s="213" t="s">
        <v>189</v>
      </c>
      <c r="B1" s="213"/>
      <c r="C1" s="213"/>
      <c r="D1" s="213"/>
      <c r="E1" s="213"/>
      <c r="F1" s="213"/>
      <c r="G1" s="213"/>
      <c r="H1" s="213"/>
      <c r="I1" s="213"/>
      <c r="J1" s="213"/>
      <c r="K1" s="213"/>
      <c r="L1" s="213"/>
      <c r="M1" s="213"/>
      <c r="N1" s="213"/>
      <c r="O1" s="213"/>
      <c r="P1" s="213"/>
      <c r="Q1" s="213"/>
      <c r="R1" s="213"/>
      <c r="S1" s="213"/>
    </row>
    <row r="2" spans="1:19" s="14" customFormat="1" ht="18.75">
      <c r="A2" s="214" t="s">
        <v>78</v>
      </c>
      <c r="B2" s="214"/>
      <c r="C2" s="214"/>
      <c r="D2" s="214"/>
      <c r="E2" s="214"/>
      <c r="F2" s="214"/>
      <c r="G2" s="214"/>
      <c r="H2" s="214"/>
      <c r="I2" s="214"/>
      <c r="J2" s="214"/>
      <c r="K2" s="214"/>
      <c r="L2" s="214"/>
      <c r="M2" s="214"/>
      <c r="N2" s="214"/>
      <c r="O2" s="214"/>
      <c r="P2" s="214"/>
      <c r="Q2" s="214"/>
      <c r="R2" s="214"/>
      <c r="S2" s="214"/>
    </row>
    <row r="3" spans="1:19" ht="44.25" customHeight="1">
      <c r="A3" s="267" t="s">
        <v>244</v>
      </c>
      <c r="B3" s="267"/>
      <c r="C3" s="267"/>
      <c r="D3" s="267"/>
      <c r="E3" s="267"/>
      <c r="F3" s="267"/>
      <c r="G3" s="267"/>
      <c r="H3" s="267"/>
      <c r="I3" s="267"/>
      <c r="J3" s="267"/>
      <c r="K3" s="267"/>
      <c r="L3" s="267"/>
      <c r="M3" s="267"/>
      <c r="N3" s="267"/>
      <c r="O3" s="267"/>
      <c r="P3" s="267"/>
      <c r="Q3" s="267"/>
      <c r="R3" s="267"/>
      <c r="S3" s="267"/>
    </row>
    <row r="4" spans="1:19" ht="27" customHeight="1">
      <c r="A4" s="269" t="str">
        <f>'Biểu 07'!A4:U4</f>
        <v>(Kèm theo Tờ trình số          /TTr-UBND ngày       /11/2020 của Ủy ban nhân dân huyện Ia H'Drai)</v>
      </c>
      <c r="B4" s="269"/>
      <c r="C4" s="269"/>
      <c r="D4" s="269"/>
      <c r="E4" s="269"/>
      <c r="F4" s="269"/>
      <c r="G4" s="269"/>
      <c r="H4" s="269"/>
      <c r="I4" s="269"/>
      <c r="J4" s="269"/>
      <c r="K4" s="269"/>
      <c r="L4" s="269"/>
      <c r="M4" s="269"/>
      <c r="N4" s="269"/>
      <c r="O4" s="269"/>
      <c r="P4" s="269"/>
      <c r="Q4" s="269"/>
      <c r="R4" s="269"/>
      <c r="S4" s="269"/>
    </row>
    <row r="5" spans="1:19" ht="26.25" customHeight="1">
      <c r="A5" s="268" t="s">
        <v>0</v>
      </c>
      <c r="B5" s="268"/>
      <c r="C5" s="268"/>
      <c r="D5" s="268"/>
      <c r="E5" s="268"/>
      <c r="F5" s="268"/>
      <c r="G5" s="268"/>
      <c r="H5" s="268"/>
      <c r="I5" s="268"/>
      <c r="J5" s="268"/>
      <c r="K5" s="268"/>
      <c r="L5" s="268"/>
      <c r="M5" s="268"/>
      <c r="N5" s="268"/>
      <c r="O5" s="268"/>
      <c r="P5" s="268"/>
      <c r="Q5" s="268"/>
      <c r="R5" s="268"/>
      <c r="S5" s="268"/>
    </row>
    <row r="6" spans="1:19" s="14" customFormat="1" ht="39.75" customHeight="1">
      <c r="A6" s="264" t="s">
        <v>1</v>
      </c>
      <c r="B6" s="264" t="s">
        <v>22</v>
      </c>
      <c r="C6" s="264" t="s">
        <v>23</v>
      </c>
      <c r="D6" s="264" t="s">
        <v>38</v>
      </c>
      <c r="E6" s="264" t="s">
        <v>39</v>
      </c>
      <c r="F6" s="261" t="s">
        <v>24</v>
      </c>
      <c r="G6" s="263"/>
      <c r="H6" s="262"/>
      <c r="I6" s="261" t="s">
        <v>41</v>
      </c>
      <c r="J6" s="262"/>
      <c r="K6" s="261" t="s">
        <v>14</v>
      </c>
      <c r="L6" s="263"/>
      <c r="M6" s="263"/>
      <c r="N6" s="263"/>
      <c r="O6" s="263"/>
      <c r="P6" s="263"/>
      <c r="Q6" s="263"/>
      <c r="R6" s="262"/>
      <c r="S6" s="264" t="s">
        <v>3</v>
      </c>
    </row>
    <row r="7" spans="1:19" s="14" customFormat="1" ht="24.95" customHeight="1">
      <c r="A7" s="265"/>
      <c r="B7" s="265"/>
      <c r="C7" s="265"/>
      <c r="D7" s="265"/>
      <c r="E7" s="265"/>
      <c r="F7" s="264" t="s">
        <v>25</v>
      </c>
      <c r="G7" s="261" t="s">
        <v>26</v>
      </c>
      <c r="H7" s="263"/>
      <c r="I7" s="264" t="s">
        <v>27</v>
      </c>
      <c r="J7" s="264" t="s">
        <v>70</v>
      </c>
      <c r="K7" s="261" t="s">
        <v>42</v>
      </c>
      <c r="L7" s="263"/>
      <c r="M7" s="263"/>
      <c r="N7" s="262"/>
      <c r="O7" s="261" t="s">
        <v>43</v>
      </c>
      <c r="P7" s="263"/>
      <c r="Q7" s="263"/>
      <c r="R7" s="262"/>
      <c r="S7" s="265"/>
    </row>
    <row r="8" spans="1:19" s="14" customFormat="1" ht="24.95" customHeight="1">
      <c r="A8" s="265"/>
      <c r="B8" s="265"/>
      <c r="C8" s="265"/>
      <c r="D8" s="265"/>
      <c r="E8" s="265"/>
      <c r="F8" s="265"/>
      <c r="G8" s="264" t="s">
        <v>27</v>
      </c>
      <c r="H8" s="264" t="s">
        <v>70</v>
      </c>
      <c r="I8" s="265"/>
      <c r="J8" s="265"/>
      <c r="K8" s="264" t="s">
        <v>27</v>
      </c>
      <c r="L8" s="261" t="s">
        <v>71</v>
      </c>
      <c r="M8" s="263"/>
      <c r="N8" s="262"/>
      <c r="O8" s="264" t="s">
        <v>27</v>
      </c>
      <c r="P8" s="261" t="s">
        <v>71</v>
      </c>
      <c r="Q8" s="263"/>
      <c r="R8" s="262"/>
      <c r="S8" s="265"/>
    </row>
    <row r="9" spans="1:19" s="14" customFormat="1" ht="24.95" customHeight="1">
      <c r="A9" s="265"/>
      <c r="B9" s="265"/>
      <c r="C9" s="265"/>
      <c r="D9" s="265"/>
      <c r="E9" s="265"/>
      <c r="F9" s="265"/>
      <c r="G9" s="265"/>
      <c r="H9" s="265"/>
      <c r="I9" s="265"/>
      <c r="J9" s="265"/>
      <c r="K9" s="265"/>
      <c r="L9" s="264" t="s">
        <v>28</v>
      </c>
      <c r="M9" s="261" t="s">
        <v>29</v>
      </c>
      <c r="N9" s="262"/>
      <c r="O9" s="265"/>
      <c r="P9" s="264" t="s">
        <v>28</v>
      </c>
      <c r="Q9" s="261" t="s">
        <v>29</v>
      </c>
      <c r="R9" s="262"/>
      <c r="S9" s="265"/>
    </row>
    <row r="10" spans="1:19" s="14" customFormat="1" ht="64.5" customHeight="1">
      <c r="A10" s="266"/>
      <c r="B10" s="266"/>
      <c r="C10" s="266"/>
      <c r="D10" s="266"/>
      <c r="E10" s="266"/>
      <c r="F10" s="266"/>
      <c r="G10" s="266"/>
      <c r="H10" s="266"/>
      <c r="I10" s="266"/>
      <c r="J10" s="266"/>
      <c r="K10" s="266"/>
      <c r="L10" s="266"/>
      <c r="M10" s="108" t="s">
        <v>30</v>
      </c>
      <c r="N10" s="108" t="s">
        <v>243</v>
      </c>
      <c r="O10" s="266"/>
      <c r="P10" s="266"/>
      <c r="Q10" s="108" t="s">
        <v>30</v>
      </c>
      <c r="R10" s="108" t="s">
        <v>45</v>
      </c>
      <c r="S10" s="266"/>
    </row>
    <row r="11" spans="1:19" s="14" customFormat="1" ht="24.9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1.95" customHeight="1">
      <c r="A12" s="3"/>
      <c r="B12" s="6" t="s">
        <v>8</v>
      </c>
      <c r="C12" s="4"/>
      <c r="D12" s="4"/>
      <c r="E12" s="4"/>
      <c r="F12" s="4"/>
      <c r="G12" s="4"/>
      <c r="H12" s="4"/>
      <c r="I12" s="4"/>
      <c r="J12" s="4"/>
      <c r="K12" s="4"/>
      <c r="L12" s="4"/>
      <c r="M12" s="4"/>
      <c r="N12" s="4"/>
      <c r="O12" s="4"/>
      <c r="P12" s="4"/>
      <c r="Q12" s="4"/>
      <c r="R12" s="4"/>
      <c r="S12" s="4"/>
    </row>
    <row r="13" spans="1:19" s="14" customFormat="1" ht="21.95" customHeight="1">
      <c r="A13" s="19" t="s">
        <v>66</v>
      </c>
      <c r="B13" s="19" t="s">
        <v>190</v>
      </c>
      <c r="C13" s="20"/>
      <c r="D13" s="20"/>
      <c r="E13" s="20"/>
      <c r="F13" s="20"/>
      <c r="G13" s="20"/>
      <c r="H13" s="20"/>
      <c r="I13" s="20"/>
      <c r="J13" s="20"/>
      <c r="K13" s="20"/>
      <c r="L13" s="20"/>
      <c r="M13" s="20"/>
      <c r="N13" s="20"/>
      <c r="O13" s="20"/>
      <c r="P13" s="20"/>
      <c r="Q13" s="20"/>
      <c r="R13" s="20"/>
      <c r="S13" s="20"/>
    </row>
    <row r="14" spans="1:19" ht="21.95" customHeight="1">
      <c r="A14" s="15" t="s">
        <v>20</v>
      </c>
      <c r="B14" s="15" t="s">
        <v>46</v>
      </c>
      <c r="C14" s="16"/>
      <c r="D14" s="16"/>
      <c r="E14" s="16"/>
      <c r="F14" s="16"/>
      <c r="G14" s="16"/>
      <c r="H14" s="16"/>
      <c r="I14" s="16"/>
      <c r="J14" s="16"/>
      <c r="K14" s="16"/>
      <c r="L14" s="16"/>
      <c r="M14" s="16"/>
      <c r="N14" s="16"/>
      <c r="O14" s="16"/>
      <c r="P14" s="16"/>
      <c r="Q14" s="16"/>
      <c r="R14" s="16"/>
      <c r="S14" s="16"/>
    </row>
    <row r="15" spans="1:19" ht="21.95" customHeight="1">
      <c r="A15" s="5">
        <v>1</v>
      </c>
      <c r="B15" s="4" t="s">
        <v>33</v>
      </c>
      <c r="C15" s="4"/>
      <c r="D15" s="4"/>
      <c r="E15" s="4"/>
      <c r="F15" s="4"/>
      <c r="G15" s="4"/>
      <c r="H15" s="4"/>
      <c r="I15" s="4"/>
      <c r="J15" s="4"/>
      <c r="K15" s="4"/>
      <c r="L15" s="4"/>
      <c r="M15" s="4"/>
      <c r="N15" s="4"/>
      <c r="O15" s="4"/>
      <c r="P15" s="4"/>
      <c r="Q15" s="4"/>
      <c r="R15" s="4"/>
      <c r="S15" s="4"/>
    </row>
    <row r="16" spans="1:19" ht="21.95" customHeight="1">
      <c r="A16" s="5">
        <v>2</v>
      </c>
      <c r="B16" s="4" t="s">
        <v>33</v>
      </c>
      <c r="C16" s="4"/>
      <c r="D16" s="4"/>
      <c r="E16" s="4"/>
      <c r="F16" s="4"/>
      <c r="G16" s="4"/>
      <c r="H16" s="4"/>
      <c r="I16" s="4"/>
      <c r="J16" s="4"/>
      <c r="K16" s="4"/>
      <c r="L16" s="4"/>
      <c r="M16" s="4"/>
      <c r="N16" s="4"/>
      <c r="O16" s="4"/>
      <c r="P16" s="4"/>
      <c r="Q16" s="4"/>
      <c r="R16" s="4"/>
      <c r="S16" s="4"/>
    </row>
    <row r="17" spans="1:19" ht="21.95" customHeight="1">
      <c r="A17" s="3" t="s">
        <v>34</v>
      </c>
      <c r="B17" s="4" t="s">
        <v>35</v>
      </c>
      <c r="C17" s="4"/>
      <c r="D17" s="4"/>
      <c r="E17" s="4"/>
      <c r="F17" s="4"/>
      <c r="G17" s="4"/>
      <c r="H17" s="4"/>
      <c r="I17" s="4"/>
      <c r="J17" s="4"/>
      <c r="K17" s="4"/>
      <c r="L17" s="4"/>
      <c r="M17" s="4"/>
      <c r="N17" s="4"/>
      <c r="O17" s="4"/>
      <c r="P17" s="4"/>
      <c r="Q17" s="4"/>
      <c r="R17" s="4"/>
      <c r="S17" s="4"/>
    </row>
    <row r="18" spans="1:19" ht="27.95" customHeight="1">
      <c r="A18" s="15" t="s">
        <v>21</v>
      </c>
      <c r="B18" s="15" t="s">
        <v>57</v>
      </c>
      <c r="C18" s="16"/>
      <c r="D18" s="16"/>
      <c r="E18" s="16"/>
      <c r="F18" s="16"/>
      <c r="G18" s="16"/>
      <c r="H18" s="16"/>
      <c r="I18" s="16"/>
      <c r="J18" s="16"/>
      <c r="K18" s="16"/>
      <c r="L18" s="16"/>
      <c r="M18" s="16"/>
      <c r="N18" s="16"/>
      <c r="O18" s="16"/>
      <c r="P18" s="16"/>
      <c r="Q18" s="16"/>
      <c r="R18" s="16"/>
      <c r="S18" s="16"/>
    </row>
    <row r="19" spans="1:19" ht="27.95" customHeight="1">
      <c r="A19" s="17" t="s">
        <v>32</v>
      </c>
      <c r="B19" s="18" t="s">
        <v>49</v>
      </c>
      <c r="C19" s="18"/>
      <c r="D19" s="18"/>
      <c r="E19" s="18"/>
      <c r="F19" s="18"/>
      <c r="G19" s="18"/>
      <c r="H19" s="18"/>
      <c r="I19" s="18"/>
      <c r="J19" s="18"/>
      <c r="K19" s="18"/>
      <c r="L19" s="18"/>
      <c r="M19" s="18"/>
      <c r="N19" s="18"/>
      <c r="O19" s="18"/>
      <c r="P19" s="18"/>
      <c r="Q19" s="18"/>
      <c r="R19" s="18"/>
      <c r="S19" s="18"/>
    </row>
    <row r="20" spans="1:19" ht="27.95" customHeight="1">
      <c r="A20" s="10" t="s">
        <v>9</v>
      </c>
      <c r="B20" s="11" t="s">
        <v>50</v>
      </c>
      <c r="C20" s="11"/>
      <c r="D20" s="11"/>
      <c r="E20" s="11"/>
      <c r="F20" s="11"/>
      <c r="G20" s="11"/>
      <c r="H20" s="11"/>
      <c r="I20" s="11"/>
      <c r="J20" s="11"/>
      <c r="K20" s="11"/>
      <c r="L20" s="11"/>
      <c r="M20" s="11"/>
      <c r="N20" s="11"/>
      <c r="O20" s="11"/>
      <c r="P20" s="11"/>
      <c r="Q20" s="11"/>
      <c r="R20" s="11"/>
      <c r="S20" s="11"/>
    </row>
    <row r="21" spans="1:19" ht="21.95" customHeight="1">
      <c r="A21" s="3">
        <v>1</v>
      </c>
      <c r="B21" s="4" t="s">
        <v>33</v>
      </c>
      <c r="C21" s="4"/>
      <c r="D21" s="4"/>
      <c r="E21" s="4"/>
      <c r="F21" s="4"/>
      <c r="G21" s="4"/>
      <c r="H21" s="4"/>
      <c r="I21" s="4"/>
      <c r="J21" s="4"/>
      <c r="K21" s="4"/>
      <c r="L21" s="4"/>
      <c r="M21" s="4"/>
      <c r="N21" s="4"/>
      <c r="O21" s="4"/>
      <c r="P21" s="4"/>
      <c r="Q21" s="4"/>
      <c r="R21" s="4"/>
      <c r="S21" s="4"/>
    </row>
    <row r="22" spans="1:19" ht="21.95" customHeight="1">
      <c r="A22" s="3" t="s">
        <v>34</v>
      </c>
      <c r="B22" s="4" t="s">
        <v>35</v>
      </c>
      <c r="C22" s="4"/>
      <c r="D22" s="4"/>
      <c r="E22" s="4"/>
      <c r="F22" s="4"/>
      <c r="G22" s="4"/>
      <c r="H22" s="4"/>
      <c r="I22" s="4"/>
      <c r="J22" s="4"/>
      <c r="K22" s="4"/>
      <c r="L22" s="4"/>
      <c r="M22" s="4"/>
      <c r="N22" s="4"/>
      <c r="O22" s="4"/>
      <c r="P22" s="4"/>
      <c r="Q22" s="4"/>
      <c r="R22" s="4"/>
      <c r="S22" s="4"/>
    </row>
    <row r="23" spans="1:19" ht="27.95" customHeight="1">
      <c r="A23" s="10" t="s">
        <v>11</v>
      </c>
      <c r="B23" s="11" t="s">
        <v>51</v>
      </c>
      <c r="C23" s="11"/>
      <c r="D23" s="11"/>
      <c r="E23" s="11"/>
      <c r="F23" s="11"/>
      <c r="G23" s="11"/>
      <c r="H23" s="11"/>
      <c r="I23" s="11"/>
      <c r="J23" s="11"/>
      <c r="K23" s="11"/>
      <c r="L23" s="11"/>
      <c r="M23" s="11"/>
      <c r="N23" s="11"/>
      <c r="O23" s="11"/>
      <c r="P23" s="11"/>
      <c r="Q23" s="11"/>
      <c r="R23" s="11"/>
      <c r="S23" s="11"/>
    </row>
    <row r="24" spans="1:19" ht="27.95" customHeight="1">
      <c r="A24" s="6" t="s">
        <v>61</v>
      </c>
      <c r="B24" s="9" t="s">
        <v>60</v>
      </c>
      <c r="C24" s="4"/>
      <c r="D24" s="4"/>
      <c r="E24" s="4"/>
      <c r="F24" s="4"/>
      <c r="G24" s="4"/>
      <c r="H24" s="4"/>
      <c r="I24" s="4"/>
      <c r="J24" s="4"/>
      <c r="K24" s="4"/>
      <c r="L24" s="4"/>
      <c r="M24" s="4"/>
      <c r="N24" s="4"/>
      <c r="O24" s="4"/>
      <c r="P24" s="4"/>
      <c r="Q24" s="4"/>
      <c r="R24" s="4"/>
      <c r="S24" s="4"/>
    </row>
    <row r="25" spans="1:19" ht="27.95" customHeight="1">
      <c r="A25" s="3">
        <v>1</v>
      </c>
      <c r="B25" s="4" t="s">
        <v>33</v>
      </c>
      <c r="C25" s="4"/>
      <c r="D25" s="4"/>
      <c r="E25" s="4"/>
      <c r="F25" s="4"/>
      <c r="G25" s="4"/>
      <c r="H25" s="4"/>
      <c r="I25" s="4"/>
      <c r="J25" s="4"/>
      <c r="K25" s="4"/>
      <c r="L25" s="4"/>
      <c r="M25" s="4"/>
      <c r="N25" s="4"/>
      <c r="O25" s="4"/>
      <c r="P25" s="4"/>
      <c r="Q25" s="4"/>
      <c r="R25" s="4"/>
      <c r="S25" s="4"/>
    </row>
    <row r="26" spans="1:19" ht="27.95" customHeight="1">
      <c r="A26" s="3" t="s">
        <v>34</v>
      </c>
      <c r="B26" s="4" t="s">
        <v>35</v>
      </c>
      <c r="C26" s="4"/>
      <c r="D26" s="4"/>
      <c r="E26" s="4"/>
      <c r="F26" s="4"/>
      <c r="G26" s="4"/>
      <c r="H26" s="4"/>
      <c r="I26" s="4"/>
      <c r="J26" s="4"/>
      <c r="K26" s="4"/>
      <c r="L26" s="4"/>
      <c r="M26" s="4"/>
      <c r="N26" s="4"/>
      <c r="O26" s="4"/>
      <c r="P26" s="4"/>
      <c r="Q26" s="4"/>
      <c r="R26" s="4"/>
      <c r="S26" s="4"/>
    </row>
    <row r="27" spans="1:19" ht="27.95" customHeight="1">
      <c r="A27" s="6" t="s">
        <v>62</v>
      </c>
      <c r="B27" s="9" t="s">
        <v>63</v>
      </c>
      <c r="C27" s="4"/>
      <c r="D27" s="4"/>
      <c r="E27" s="4"/>
      <c r="F27" s="4"/>
      <c r="G27" s="4"/>
      <c r="H27" s="4"/>
      <c r="I27" s="4"/>
      <c r="J27" s="4"/>
      <c r="K27" s="4"/>
      <c r="L27" s="4"/>
      <c r="M27" s="4"/>
      <c r="N27" s="4"/>
      <c r="O27" s="4"/>
      <c r="P27" s="4"/>
      <c r="Q27" s="4"/>
      <c r="R27" s="4"/>
      <c r="S27" s="4"/>
    </row>
    <row r="28" spans="1:19" ht="27.95" customHeight="1">
      <c r="A28" s="3">
        <v>1</v>
      </c>
      <c r="B28" s="4" t="s">
        <v>33</v>
      </c>
      <c r="C28" s="4"/>
      <c r="D28" s="4"/>
      <c r="E28" s="4"/>
      <c r="F28" s="4"/>
      <c r="G28" s="4"/>
      <c r="H28" s="4"/>
      <c r="I28" s="4"/>
      <c r="J28" s="4"/>
      <c r="K28" s="4"/>
      <c r="L28" s="4"/>
      <c r="M28" s="4"/>
      <c r="N28" s="4"/>
      <c r="O28" s="4"/>
      <c r="P28" s="4"/>
      <c r="Q28" s="4"/>
      <c r="R28" s="4"/>
      <c r="S28" s="4"/>
    </row>
    <row r="29" spans="1:19" ht="27.95" customHeight="1">
      <c r="A29" s="3" t="s">
        <v>34</v>
      </c>
      <c r="B29" s="4" t="s">
        <v>35</v>
      </c>
      <c r="C29" s="4"/>
      <c r="D29" s="4"/>
      <c r="E29" s="4"/>
      <c r="F29" s="4"/>
      <c r="G29" s="4"/>
      <c r="H29" s="4"/>
      <c r="I29" s="4"/>
      <c r="J29" s="4"/>
      <c r="K29" s="4"/>
      <c r="L29" s="4"/>
      <c r="M29" s="4"/>
      <c r="N29" s="4"/>
      <c r="O29" s="4"/>
      <c r="P29" s="4"/>
      <c r="Q29" s="4"/>
      <c r="R29" s="4"/>
      <c r="S29" s="4"/>
    </row>
    <row r="30" spans="1:19" ht="27.95" customHeight="1">
      <c r="A30" s="10" t="s">
        <v>37</v>
      </c>
      <c r="B30" s="12" t="s">
        <v>52</v>
      </c>
      <c r="C30" s="11"/>
      <c r="D30" s="11"/>
      <c r="E30" s="11"/>
      <c r="F30" s="11"/>
      <c r="G30" s="11"/>
      <c r="H30" s="11"/>
      <c r="I30" s="11"/>
      <c r="J30" s="11"/>
      <c r="K30" s="11"/>
      <c r="L30" s="11"/>
      <c r="M30" s="11"/>
      <c r="N30" s="11"/>
      <c r="O30" s="11"/>
      <c r="P30" s="11"/>
      <c r="Q30" s="11"/>
      <c r="R30" s="11"/>
      <c r="S30" s="11"/>
    </row>
    <row r="31" spans="1:19" ht="27.95" customHeight="1">
      <c r="A31" s="6" t="s">
        <v>64</v>
      </c>
      <c r="B31" s="9" t="s">
        <v>59</v>
      </c>
      <c r="C31" s="4"/>
      <c r="D31" s="4"/>
      <c r="E31" s="4"/>
      <c r="F31" s="4"/>
      <c r="G31" s="4"/>
      <c r="H31" s="4"/>
      <c r="I31" s="4"/>
      <c r="J31" s="4"/>
      <c r="K31" s="4"/>
      <c r="L31" s="4"/>
      <c r="M31" s="4"/>
      <c r="N31" s="4"/>
      <c r="O31" s="4"/>
      <c r="P31" s="4"/>
      <c r="Q31" s="4"/>
      <c r="R31" s="4"/>
      <c r="S31" s="4"/>
    </row>
    <row r="32" spans="1:19" ht="21.95" customHeight="1">
      <c r="A32" s="3">
        <v>1</v>
      </c>
      <c r="B32" s="4" t="s">
        <v>33</v>
      </c>
      <c r="C32" s="4"/>
      <c r="D32" s="4"/>
      <c r="E32" s="4"/>
      <c r="F32" s="4"/>
      <c r="G32" s="4"/>
      <c r="H32" s="4"/>
      <c r="I32" s="4"/>
      <c r="J32" s="4"/>
      <c r="K32" s="4"/>
      <c r="L32" s="4"/>
      <c r="M32" s="4"/>
      <c r="N32" s="4"/>
      <c r="O32" s="4"/>
      <c r="P32" s="4"/>
      <c r="Q32" s="4"/>
      <c r="R32" s="4"/>
      <c r="S32" s="4"/>
    </row>
    <row r="33" spans="1:19" ht="21.95" customHeight="1">
      <c r="A33" s="3" t="s">
        <v>34</v>
      </c>
      <c r="B33" s="4" t="s">
        <v>35</v>
      </c>
      <c r="C33" s="4"/>
      <c r="D33" s="4"/>
      <c r="E33" s="4"/>
      <c r="F33" s="4"/>
      <c r="G33" s="4"/>
      <c r="H33" s="4"/>
      <c r="I33" s="4"/>
      <c r="J33" s="4"/>
      <c r="K33" s="4"/>
      <c r="L33" s="4"/>
      <c r="M33" s="4"/>
      <c r="N33" s="4"/>
      <c r="O33" s="4"/>
      <c r="P33" s="4"/>
      <c r="Q33" s="4"/>
      <c r="R33" s="4"/>
      <c r="S33" s="4"/>
    </row>
    <row r="34" spans="1:19" ht="21.95" customHeight="1">
      <c r="A34" s="6" t="s">
        <v>65</v>
      </c>
      <c r="B34" s="9" t="s">
        <v>58</v>
      </c>
      <c r="C34" s="4"/>
      <c r="D34" s="4"/>
      <c r="E34" s="4"/>
      <c r="F34" s="4"/>
      <c r="G34" s="4"/>
      <c r="H34" s="4"/>
      <c r="I34" s="4"/>
      <c r="J34" s="4"/>
      <c r="K34" s="4"/>
      <c r="L34" s="4"/>
      <c r="M34" s="4"/>
      <c r="N34" s="4"/>
      <c r="O34" s="4"/>
      <c r="P34" s="4"/>
      <c r="Q34" s="4"/>
      <c r="R34" s="4"/>
      <c r="S34" s="4"/>
    </row>
    <row r="35" spans="1:19" ht="21.95" customHeight="1">
      <c r="A35" s="3">
        <v>1</v>
      </c>
      <c r="B35" s="4" t="s">
        <v>33</v>
      </c>
      <c r="C35" s="4"/>
      <c r="D35" s="4"/>
      <c r="E35" s="4"/>
      <c r="F35" s="4"/>
      <c r="G35" s="4"/>
      <c r="H35" s="4"/>
      <c r="I35" s="4"/>
      <c r="J35" s="4"/>
      <c r="K35" s="4"/>
      <c r="L35" s="4"/>
      <c r="M35" s="4"/>
      <c r="N35" s="4"/>
      <c r="O35" s="4"/>
      <c r="P35" s="4"/>
      <c r="Q35" s="4"/>
      <c r="R35" s="4"/>
      <c r="S35" s="4"/>
    </row>
    <row r="36" spans="1:19" ht="21.95" customHeight="1">
      <c r="A36" s="3" t="s">
        <v>34</v>
      </c>
      <c r="B36" s="4" t="s">
        <v>35</v>
      </c>
      <c r="C36" s="4"/>
      <c r="D36" s="4"/>
      <c r="E36" s="4"/>
      <c r="F36" s="4"/>
      <c r="G36" s="4"/>
      <c r="H36" s="4"/>
      <c r="I36" s="4"/>
      <c r="J36" s="4"/>
      <c r="K36" s="4"/>
      <c r="L36" s="4"/>
      <c r="M36" s="4"/>
      <c r="N36" s="4"/>
      <c r="O36" s="4"/>
      <c r="P36" s="4"/>
      <c r="Q36" s="4"/>
      <c r="R36" s="4"/>
      <c r="S36" s="4"/>
    </row>
    <row r="37" spans="1:19" ht="27.95" customHeight="1">
      <c r="A37" s="17" t="s">
        <v>48</v>
      </c>
      <c r="B37" s="18" t="s">
        <v>54</v>
      </c>
      <c r="C37" s="18"/>
      <c r="D37" s="18"/>
      <c r="E37" s="18"/>
      <c r="F37" s="18"/>
      <c r="G37" s="18"/>
      <c r="H37" s="18"/>
      <c r="I37" s="18"/>
      <c r="J37" s="18"/>
      <c r="K37" s="18"/>
      <c r="L37" s="18"/>
      <c r="M37" s="18"/>
      <c r="N37" s="18"/>
      <c r="O37" s="18"/>
      <c r="P37" s="18"/>
      <c r="Q37" s="18"/>
      <c r="R37" s="18"/>
      <c r="S37" s="18"/>
    </row>
    <row r="38" spans="1:19" ht="21.95" customHeight="1">
      <c r="A38" s="3">
        <v>1</v>
      </c>
      <c r="B38" s="4" t="s">
        <v>33</v>
      </c>
      <c r="C38" s="4"/>
      <c r="D38" s="4"/>
      <c r="E38" s="4"/>
      <c r="F38" s="4"/>
      <c r="G38" s="4"/>
      <c r="H38" s="4"/>
      <c r="I38" s="4"/>
      <c r="J38" s="4"/>
      <c r="K38" s="4"/>
      <c r="L38" s="4"/>
      <c r="M38" s="4"/>
      <c r="N38" s="4"/>
      <c r="O38" s="4"/>
      <c r="P38" s="4"/>
      <c r="Q38" s="4"/>
      <c r="R38" s="4"/>
      <c r="S38" s="4"/>
    </row>
    <row r="39" spans="1:19" ht="21.95" customHeight="1">
      <c r="A39" s="3" t="s">
        <v>34</v>
      </c>
      <c r="B39" s="4" t="s">
        <v>53</v>
      </c>
      <c r="C39" s="4"/>
      <c r="D39" s="4"/>
      <c r="E39" s="4"/>
      <c r="F39" s="4"/>
      <c r="G39" s="4"/>
      <c r="H39" s="4"/>
      <c r="I39" s="4"/>
      <c r="J39" s="4"/>
      <c r="K39" s="4"/>
      <c r="L39" s="4"/>
      <c r="M39" s="4"/>
      <c r="N39" s="4"/>
      <c r="O39" s="4"/>
      <c r="P39" s="4"/>
      <c r="Q39" s="4"/>
      <c r="R39" s="4"/>
      <c r="S39" s="4"/>
    </row>
    <row r="40" spans="1:19" s="14" customFormat="1" ht="21.95" customHeight="1">
      <c r="A40" s="19" t="s">
        <v>74</v>
      </c>
      <c r="B40" s="19" t="s">
        <v>191</v>
      </c>
      <c r="C40" s="20"/>
      <c r="D40" s="20"/>
      <c r="E40" s="20"/>
      <c r="F40" s="20"/>
      <c r="G40" s="20"/>
      <c r="H40" s="20"/>
      <c r="I40" s="20"/>
      <c r="J40" s="20"/>
      <c r="K40" s="20"/>
      <c r="L40" s="20"/>
      <c r="M40" s="20"/>
      <c r="N40" s="20"/>
      <c r="O40" s="20"/>
      <c r="P40" s="20"/>
      <c r="Q40" s="20"/>
      <c r="R40" s="20"/>
      <c r="S40" s="20"/>
    </row>
    <row r="41" spans="1:19" ht="21.95" customHeight="1">
      <c r="A41" s="21"/>
      <c r="B41" s="22" t="s">
        <v>73</v>
      </c>
      <c r="C41" s="22"/>
      <c r="D41" s="22"/>
      <c r="E41" s="22"/>
      <c r="F41" s="22"/>
      <c r="G41" s="22"/>
      <c r="H41" s="22"/>
      <c r="I41" s="22"/>
      <c r="J41" s="22"/>
      <c r="K41" s="22"/>
      <c r="L41" s="22"/>
      <c r="M41" s="22"/>
      <c r="N41" s="22"/>
      <c r="O41" s="22"/>
      <c r="P41" s="22"/>
      <c r="Q41" s="22"/>
      <c r="R41" s="22"/>
      <c r="S41" s="22"/>
    </row>
    <row r="42" spans="1:19" s="14" customFormat="1" ht="21.95" customHeight="1">
      <c r="A42" s="92" t="s">
        <v>34</v>
      </c>
      <c r="B42" s="92" t="s">
        <v>34</v>
      </c>
      <c r="C42" s="93"/>
      <c r="D42" s="93"/>
      <c r="E42" s="93"/>
      <c r="F42" s="93"/>
      <c r="G42" s="93"/>
      <c r="H42" s="93"/>
      <c r="I42" s="93"/>
      <c r="J42" s="93"/>
      <c r="K42" s="93"/>
      <c r="L42" s="93"/>
      <c r="M42" s="93"/>
      <c r="N42" s="93"/>
      <c r="O42" s="93"/>
      <c r="P42" s="93"/>
      <c r="Q42" s="93"/>
      <c r="R42" s="93"/>
      <c r="S42" s="93"/>
    </row>
    <row r="44" spans="1:19">
      <c r="B44" t="s">
        <v>13</v>
      </c>
    </row>
    <row r="45" spans="1:19">
      <c r="B45" s="8" t="s">
        <v>55</v>
      </c>
    </row>
    <row r="46" spans="1:19">
      <c r="B46" t="s">
        <v>56</v>
      </c>
    </row>
  </sheetData>
  <mergeCells count="30">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 ref="I6:J6"/>
    <mergeCell ref="K6:R6"/>
    <mergeCell ref="S6:S10"/>
    <mergeCell ref="F7:F10"/>
    <mergeCell ref="G7:H7"/>
    <mergeCell ref="H8:H10"/>
    <mergeCell ref="K8:K10"/>
    <mergeCell ref="L8:N8"/>
    <mergeCell ref="O8:O10"/>
    <mergeCell ref="P8:R8"/>
    <mergeCell ref="L9:L10"/>
    <mergeCell ref="M9:N9"/>
    <mergeCell ref="P9:P10"/>
    <mergeCell ref="Q9:R9"/>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RowHeight="15.75"/>
  <cols>
    <col min="1" max="1" width="5" style="110" customWidth="1"/>
    <col min="2" max="2" width="44.33203125" style="110" customWidth="1"/>
    <col min="3" max="3" width="16" style="110" customWidth="1"/>
    <col min="4" max="4" width="9.33203125" style="110"/>
    <col min="5" max="5" width="9.83203125" style="110" customWidth="1"/>
    <col min="6" max="6" width="16.1640625" style="110" customWidth="1"/>
    <col min="7" max="7" width="11" style="110" customWidth="1"/>
    <col min="8" max="8" width="12.5" style="110" customWidth="1"/>
    <col min="9" max="10" width="7.83203125" style="110" customWidth="1"/>
    <col min="11" max="12" width="10.5" style="110" customWidth="1"/>
    <col min="13" max="14" width="7.83203125" style="110" customWidth="1"/>
    <col min="15" max="15" width="11.5" style="110" customWidth="1"/>
    <col min="16" max="16" width="11.6640625" style="110" customWidth="1"/>
    <col min="17" max="18" width="7.83203125" style="110" customWidth="1"/>
    <col min="19" max="20" width="11.5" style="110" customWidth="1"/>
    <col min="21" max="22" width="12.33203125" style="110" customWidth="1"/>
    <col min="23" max="55" width="7.83203125" style="110" customWidth="1"/>
    <col min="56" max="16384" width="9.33203125" style="110"/>
  </cols>
  <sheetData>
    <row r="1" spans="1:55">
      <c r="A1" s="208" t="s">
        <v>135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row>
    <row r="2" spans="1:55">
      <c r="A2" s="210" t="s">
        <v>79</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row>
    <row r="3" spans="1:55">
      <c r="A3" s="208" t="s">
        <v>126</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row>
    <row r="4" spans="1:55">
      <c r="A4" s="210" t="str">
        <f>'Bieu 01 TH'!A4:AN4</f>
        <v>(Biểu mẫu kèm theo Công văn số              /SKHĐT-TH ngày           tháng       năm 2019 của Sở Kế hoạch và Đầu tư)</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row>
    <row r="5" spans="1:55">
      <c r="A5" s="209" t="s">
        <v>0</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row>
    <row r="6" spans="1:55" ht="105" customHeight="1">
      <c r="A6" s="211" t="s">
        <v>1</v>
      </c>
      <c r="B6" s="211" t="s">
        <v>22</v>
      </c>
      <c r="C6" s="211" t="s">
        <v>122</v>
      </c>
      <c r="D6" s="211" t="s">
        <v>112</v>
      </c>
      <c r="E6" s="211" t="s">
        <v>114</v>
      </c>
      <c r="F6" s="211" t="s">
        <v>121</v>
      </c>
      <c r="G6" s="211"/>
      <c r="H6" s="211"/>
      <c r="I6" s="211" t="s">
        <v>124</v>
      </c>
      <c r="J6" s="211"/>
      <c r="K6" s="211" t="s">
        <v>123</v>
      </c>
      <c r="L6" s="211"/>
      <c r="M6" s="211"/>
      <c r="N6" s="211"/>
      <c r="O6" s="211" t="s">
        <v>29</v>
      </c>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t="s">
        <v>125</v>
      </c>
      <c r="AZ6" s="211"/>
      <c r="BA6" s="211"/>
      <c r="BB6" s="211"/>
      <c r="BC6" s="211" t="s">
        <v>3</v>
      </c>
    </row>
    <row r="7" spans="1:55" ht="51.75" customHeight="1">
      <c r="A7" s="211"/>
      <c r="B7" s="211"/>
      <c r="C7" s="211"/>
      <c r="D7" s="211"/>
      <c r="E7" s="211"/>
      <c r="F7" s="211" t="s">
        <v>25</v>
      </c>
      <c r="G7" s="211" t="s">
        <v>26</v>
      </c>
      <c r="H7" s="211"/>
      <c r="I7" s="211" t="s">
        <v>27</v>
      </c>
      <c r="J7" s="211" t="s">
        <v>222</v>
      </c>
      <c r="K7" s="211" t="s">
        <v>27</v>
      </c>
      <c r="L7" s="211" t="s">
        <v>71</v>
      </c>
      <c r="M7" s="211"/>
      <c r="N7" s="211"/>
      <c r="O7" s="211" t="s">
        <v>208</v>
      </c>
      <c r="P7" s="211"/>
      <c r="Q7" s="211"/>
      <c r="R7" s="211"/>
      <c r="S7" s="211"/>
      <c r="T7" s="211"/>
      <c r="U7" s="211" t="s">
        <v>210</v>
      </c>
      <c r="V7" s="211"/>
      <c r="W7" s="211"/>
      <c r="X7" s="211"/>
      <c r="Y7" s="211"/>
      <c r="Z7" s="211"/>
      <c r="AA7" s="211"/>
      <c r="AB7" s="211"/>
      <c r="AC7" s="211"/>
      <c r="AD7" s="211"/>
      <c r="AE7" s="211" t="s">
        <v>211</v>
      </c>
      <c r="AF7" s="211"/>
      <c r="AG7" s="211"/>
      <c r="AH7" s="211"/>
      <c r="AI7" s="211"/>
      <c r="AJ7" s="211"/>
      <c r="AK7" s="211"/>
      <c r="AL7" s="211"/>
      <c r="AM7" s="211"/>
      <c r="AN7" s="211"/>
      <c r="AO7" s="211" t="s">
        <v>218</v>
      </c>
      <c r="AP7" s="211"/>
      <c r="AQ7" s="211"/>
      <c r="AR7" s="211"/>
      <c r="AS7" s="211"/>
      <c r="AT7" s="211"/>
      <c r="AU7" s="211"/>
      <c r="AV7" s="211"/>
      <c r="AW7" s="211"/>
      <c r="AX7" s="211"/>
      <c r="AY7" s="211" t="s">
        <v>27</v>
      </c>
      <c r="AZ7" s="211" t="s">
        <v>71</v>
      </c>
      <c r="BA7" s="211"/>
      <c r="BB7" s="211"/>
      <c r="BC7" s="211"/>
    </row>
    <row r="8" spans="1:55" ht="43.5" customHeight="1">
      <c r="A8" s="211"/>
      <c r="B8" s="211"/>
      <c r="C8" s="211"/>
      <c r="D8" s="211"/>
      <c r="E8" s="211"/>
      <c r="F8" s="211"/>
      <c r="G8" s="211" t="s">
        <v>27</v>
      </c>
      <c r="H8" s="211" t="s">
        <v>71</v>
      </c>
      <c r="I8" s="211"/>
      <c r="J8" s="211"/>
      <c r="K8" s="211"/>
      <c r="L8" s="211" t="s">
        <v>28</v>
      </c>
      <c r="M8" s="211" t="s">
        <v>29</v>
      </c>
      <c r="N8" s="211"/>
      <c r="O8" s="211" t="s">
        <v>207</v>
      </c>
      <c r="P8" s="211"/>
      <c r="Q8" s="211"/>
      <c r="R8" s="211"/>
      <c r="S8" s="211" t="s">
        <v>209</v>
      </c>
      <c r="T8" s="211"/>
      <c r="U8" s="211" t="s">
        <v>207</v>
      </c>
      <c r="V8" s="211"/>
      <c r="W8" s="211"/>
      <c r="X8" s="211"/>
      <c r="Y8" s="211" t="s">
        <v>214</v>
      </c>
      <c r="Z8" s="211"/>
      <c r="AA8" s="211"/>
      <c r="AB8" s="211"/>
      <c r="AC8" s="211"/>
      <c r="AD8" s="211"/>
      <c r="AE8" s="211" t="s">
        <v>207</v>
      </c>
      <c r="AF8" s="211"/>
      <c r="AG8" s="211"/>
      <c r="AH8" s="211"/>
      <c r="AI8" s="211" t="s">
        <v>216</v>
      </c>
      <c r="AJ8" s="211"/>
      <c r="AK8" s="211"/>
      <c r="AL8" s="211"/>
      <c r="AM8" s="211"/>
      <c r="AN8" s="211"/>
      <c r="AO8" s="211" t="s">
        <v>207</v>
      </c>
      <c r="AP8" s="211"/>
      <c r="AQ8" s="211"/>
      <c r="AR8" s="211"/>
      <c r="AS8" s="211" t="s">
        <v>219</v>
      </c>
      <c r="AT8" s="211"/>
      <c r="AU8" s="211"/>
      <c r="AV8" s="211"/>
      <c r="AW8" s="211"/>
      <c r="AX8" s="211"/>
      <c r="AY8" s="211"/>
      <c r="AZ8" s="211" t="s">
        <v>28</v>
      </c>
      <c r="BA8" s="211" t="s">
        <v>29</v>
      </c>
      <c r="BB8" s="211"/>
      <c r="BC8" s="211"/>
    </row>
    <row r="9" spans="1:55" ht="36" customHeight="1">
      <c r="A9" s="211"/>
      <c r="B9" s="211"/>
      <c r="C9" s="211"/>
      <c r="D9" s="211"/>
      <c r="E9" s="211"/>
      <c r="F9" s="211"/>
      <c r="G9" s="211"/>
      <c r="H9" s="211"/>
      <c r="I9" s="211"/>
      <c r="J9" s="211"/>
      <c r="K9" s="211"/>
      <c r="L9" s="211"/>
      <c r="M9" s="211" t="s">
        <v>30</v>
      </c>
      <c r="N9" s="211" t="s">
        <v>45</v>
      </c>
      <c r="O9" s="211" t="s">
        <v>27</v>
      </c>
      <c r="P9" s="211" t="s">
        <v>71</v>
      </c>
      <c r="Q9" s="211"/>
      <c r="R9" s="211"/>
      <c r="S9" s="211" t="s">
        <v>27</v>
      </c>
      <c r="T9" s="211" t="s">
        <v>71</v>
      </c>
      <c r="U9" s="211" t="s">
        <v>27</v>
      </c>
      <c r="V9" s="211" t="s">
        <v>71</v>
      </c>
      <c r="W9" s="211"/>
      <c r="X9" s="211"/>
      <c r="Y9" s="211" t="s">
        <v>27</v>
      </c>
      <c r="Z9" s="211" t="s">
        <v>71</v>
      </c>
      <c r="AA9" s="211" t="s">
        <v>29</v>
      </c>
      <c r="AB9" s="211"/>
      <c r="AC9" s="211"/>
      <c r="AD9" s="211"/>
      <c r="AE9" s="211" t="s">
        <v>27</v>
      </c>
      <c r="AF9" s="211" t="s">
        <v>71</v>
      </c>
      <c r="AG9" s="211"/>
      <c r="AH9" s="211"/>
      <c r="AI9" s="211" t="s">
        <v>27</v>
      </c>
      <c r="AJ9" s="211" t="s">
        <v>71</v>
      </c>
      <c r="AK9" s="211" t="s">
        <v>29</v>
      </c>
      <c r="AL9" s="211"/>
      <c r="AM9" s="211"/>
      <c r="AN9" s="211"/>
      <c r="AO9" s="211" t="s">
        <v>27</v>
      </c>
      <c r="AP9" s="211" t="s">
        <v>71</v>
      </c>
      <c r="AQ9" s="211"/>
      <c r="AR9" s="211"/>
      <c r="AS9" s="211" t="s">
        <v>27</v>
      </c>
      <c r="AT9" s="211" t="s">
        <v>71</v>
      </c>
      <c r="AU9" s="211" t="s">
        <v>29</v>
      </c>
      <c r="AV9" s="211"/>
      <c r="AW9" s="211"/>
      <c r="AX9" s="211"/>
      <c r="AY9" s="211"/>
      <c r="AZ9" s="211"/>
      <c r="BA9" s="211" t="s">
        <v>30</v>
      </c>
      <c r="BB9" s="211" t="s">
        <v>45</v>
      </c>
      <c r="BC9" s="211"/>
    </row>
    <row r="10" spans="1:55" ht="73.5" customHeight="1">
      <c r="A10" s="211"/>
      <c r="B10" s="211"/>
      <c r="C10" s="211"/>
      <c r="D10" s="211"/>
      <c r="E10" s="211"/>
      <c r="F10" s="211"/>
      <c r="G10" s="211"/>
      <c r="H10" s="211"/>
      <c r="I10" s="211"/>
      <c r="J10" s="211"/>
      <c r="K10" s="211"/>
      <c r="L10" s="211"/>
      <c r="M10" s="211"/>
      <c r="N10" s="211"/>
      <c r="O10" s="211"/>
      <c r="P10" s="211" t="s">
        <v>28</v>
      </c>
      <c r="Q10" s="211" t="s">
        <v>29</v>
      </c>
      <c r="R10" s="211"/>
      <c r="S10" s="211"/>
      <c r="T10" s="211"/>
      <c r="U10" s="211"/>
      <c r="V10" s="211" t="s">
        <v>28</v>
      </c>
      <c r="W10" s="211" t="s">
        <v>29</v>
      </c>
      <c r="X10" s="211"/>
      <c r="Y10" s="211"/>
      <c r="Z10" s="211"/>
      <c r="AA10" s="211" t="s">
        <v>215</v>
      </c>
      <c r="AB10" s="211"/>
      <c r="AC10" s="211" t="s">
        <v>212</v>
      </c>
      <c r="AD10" s="211"/>
      <c r="AE10" s="211"/>
      <c r="AF10" s="211" t="s">
        <v>28</v>
      </c>
      <c r="AG10" s="211" t="s">
        <v>29</v>
      </c>
      <c r="AH10" s="211"/>
      <c r="AI10" s="211"/>
      <c r="AJ10" s="211"/>
      <c r="AK10" s="211" t="s">
        <v>217</v>
      </c>
      <c r="AL10" s="211"/>
      <c r="AM10" s="211" t="s">
        <v>213</v>
      </c>
      <c r="AN10" s="211"/>
      <c r="AO10" s="211"/>
      <c r="AP10" s="211" t="s">
        <v>28</v>
      </c>
      <c r="AQ10" s="211" t="s">
        <v>29</v>
      </c>
      <c r="AR10" s="211"/>
      <c r="AS10" s="211"/>
      <c r="AT10" s="211"/>
      <c r="AU10" s="211" t="s">
        <v>220</v>
      </c>
      <c r="AV10" s="211"/>
      <c r="AW10" s="211" t="s">
        <v>221</v>
      </c>
      <c r="AX10" s="211"/>
      <c r="AY10" s="211"/>
      <c r="AZ10" s="211"/>
      <c r="BA10" s="211"/>
      <c r="BB10" s="211"/>
      <c r="BC10" s="211"/>
    </row>
    <row r="11" spans="1:55" ht="64.5" customHeight="1">
      <c r="A11" s="211"/>
      <c r="B11" s="211"/>
      <c r="C11" s="211"/>
      <c r="D11" s="211"/>
      <c r="E11" s="211"/>
      <c r="F11" s="211"/>
      <c r="G11" s="211"/>
      <c r="H11" s="211"/>
      <c r="I11" s="211"/>
      <c r="J11" s="211"/>
      <c r="K11" s="211"/>
      <c r="L11" s="211"/>
      <c r="M11" s="211"/>
      <c r="N11" s="211"/>
      <c r="O11" s="211"/>
      <c r="P11" s="211"/>
      <c r="Q11" s="111" t="s">
        <v>30</v>
      </c>
      <c r="R11" s="111" t="s">
        <v>45</v>
      </c>
      <c r="S11" s="211"/>
      <c r="T11" s="211"/>
      <c r="U11" s="211"/>
      <c r="V11" s="211"/>
      <c r="W11" s="111" t="s">
        <v>30</v>
      </c>
      <c r="X11" s="111" t="s">
        <v>45</v>
      </c>
      <c r="Y11" s="211"/>
      <c r="Z11" s="211"/>
      <c r="AA11" s="111" t="s">
        <v>27</v>
      </c>
      <c r="AB11" s="111" t="s">
        <v>71</v>
      </c>
      <c r="AC11" s="112" t="s">
        <v>27</v>
      </c>
      <c r="AD11" s="111" t="s">
        <v>71</v>
      </c>
      <c r="AE11" s="211"/>
      <c r="AF11" s="211"/>
      <c r="AG11" s="111" t="s">
        <v>30</v>
      </c>
      <c r="AH11" s="111" t="s">
        <v>45</v>
      </c>
      <c r="AI11" s="211"/>
      <c r="AJ11" s="211"/>
      <c r="AK11" s="111" t="s">
        <v>27</v>
      </c>
      <c r="AL11" s="111" t="s">
        <v>71</v>
      </c>
      <c r="AM11" s="111" t="s">
        <v>27</v>
      </c>
      <c r="AN11" s="111" t="s">
        <v>71</v>
      </c>
      <c r="AO11" s="211"/>
      <c r="AP11" s="211"/>
      <c r="AQ11" s="111" t="s">
        <v>30</v>
      </c>
      <c r="AR11" s="111" t="s">
        <v>45</v>
      </c>
      <c r="AS11" s="211"/>
      <c r="AT11" s="211"/>
      <c r="AU11" s="111" t="s">
        <v>27</v>
      </c>
      <c r="AV11" s="111" t="s">
        <v>71</v>
      </c>
      <c r="AW11" s="111" t="s">
        <v>27</v>
      </c>
      <c r="AX11" s="111" t="s">
        <v>71</v>
      </c>
      <c r="AY11" s="211"/>
      <c r="AZ11" s="211"/>
      <c r="BA11" s="211"/>
      <c r="BB11" s="211"/>
      <c r="BC11" s="211"/>
    </row>
    <row r="12" spans="1:55" ht="24.9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4.9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4.95" customHeight="1">
      <c r="A14" s="113" t="s">
        <v>20</v>
      </c>
      <c r="B14" s="114" t="s">
        <v>133</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4.95" customHeight="1">
      <c r="A15" s="115"/>
      <c r="B15" s="115" t="s">
        <v>132</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293</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288</v>
      </c>
      <c r="C17" s="112">
        <v>7653237</v>
      </c>
      <c r="D17" s="119" t="s">
        <v>266</v>
      </c>
      <c r="E17" s="120" t="s">
        <v>294</v>
      </c>
      <c r="F17" s="112" t="s">
        <v>296</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289</v>
      </c>
      <c r="C18" s="123">
        <v>7621054</v>
      </c>
      <c r="D18" s="119" t="s">
        <v>266</v>
      </c>
      <c r="E18" s="119" t="s">
        <v>294</v>
      </c>
      <c r="F18" s="124" t="s">
        <v>298</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290</v>
      </c>
      <c r="C19" s="119"/>
      <c r="D19" s="119"/>
      <c r="E19" s="119" t="s">
        <v>295</v>
      </c>
      <c r="F19" s="124" t="s">
        <v>299</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291</v>
      </c>
      <c r="C20" s="119">
        <v>7708106</v>
      </c>
      <c r="D20" s="119" t="s">
        <v>266</v>
      </c>
      <c r="E20" s="119" t="s">
        <v>294</v>
      </c>
      <c r="F20" s="119" t="s">
        <v>300</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292</v>
      </c>
      <c r="C21" s="119">
        <v>7658758</v>
      </c>
      <c r="D21" s="119" t="s">
        <v>266</v>
      </c>
      <c r="E21" s="119" t="s">
        <v>294</v>
      </c>
      <c r="F21" s="119" t="s">
        <v>301</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4.9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4.9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4.9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4.9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4.9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4.9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4.9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4.9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4.9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4.95" customHeight="1">
      <c r="A67" s="111" t="s">
        <v>32</v>
      </c>
      <c r="B67" s="112" t="s">
        <v>33</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4.95" customHeight="1">
      <c r="A68" s="111" t="s">
        <v>34</v>
      </c>
      <c r="B68" s="112" t="s">
        <v>35</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4.95" customHeight="1">
      <c r="A69" s="115"/>
      <c r="B69" s="115" t="s">
        <v>47</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31</v>
      </c>
      <c r="B70" s="116" t="s">
        <v>131</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87</v>
      </c>
      <c r="B71" s="116" t="s">
        <v>127</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89</v>
      </c>
      <c r="B72" s="116" t="s">
        <v>128</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293</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302</v>
      </c>
      <c r="C74" s="123">
        <v>7557331</v>
      </c>
      <c r="D74" s="119" t="s">
        <v>266</v>
      </c>
      <c r="E74" s="119" t="s">
        <v>313</v>
      </c>
      <c r="F74" s="119" t="s">
        <v>316</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303</v>
      </c>
      <c r="C75" s="141">
        <v>7569889</v>
      </c>
      <c r="D75" s="119" t="s">
        <v>248</v>
      </c>
      <c r="E75" s="119" t="s">
        <v>314</v>
      </c>
      <c r="F75" s="119" t="s">
        <v>317</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304</v>
      </c>
      <c r="C76" s="141">
        <v>7569891</v>
      </c>
      <c r="D76" s="119" t="s">
        <v>248</v>
      </c>
      <c r="E76" s="119">
        <v>2016</v>
      </c>
      <c r="F76" s="119" t="s">
        <v>318</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305</v>
      </c>
      <c r="C77" s="141">
        <v>7576884</v>
      </c>
      <c r="D77" s="119" t="s">
        <v>266</v>
      </c>
      <c r="E77" s="119" t="s">
        <v>313</v>
      </c>
      <c r="F77" s="119" t="s">
        <v>319</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306</v>
      </c>
      <c r="C78" s="141">
        <v>7612160</v>
      </c>
      <c r="D78" s="119" t="s">
        <v>266</v>
      </c>
      <c r="E78" s="119" t="s">
        <v>297</v>
      </c>
      <c r="F78" s="119" t="s">
        <v>320</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307</v>
      </c>
      <c r="C79" s="141">
        <v>7621054</v>
      </c>
      <c r="D79" s="119" t="s">
        <v>248</v>
      </c>
      <c r="E79" s="119" t="s">
        <v>297</v>
      </c>
      <c r="F79" s="128" t="s">
        <v>321</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288</v>
      </c>
      <c r="C80" s="141">
        <v>7653237</v>
      </c>
      <c r="D80" s="119" t="s">
        <v>266</v>
      </c>
      <c r="E80" s="120" t="s">
        <v>294</v>
      </c>
      <c r="F80" s="139" t="s">
        <v>296</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289</v>
      </c>
      <c r="C81" s="141">
        <v>7654493</v>
      </c>
      <c r="D81" s="119" t="s">
        <v>266</v>
      </c>
      <c r="E81" s="119" t="s">
        <v>294</v>
      </c>
      <c r="F81" s="124" t="s">
        <v>298</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290</v>
      </c>
      <c r="C82" s="119"/>
      <c r="D82" s="119"/>
      <c r="E82" s="119" t="s">
        <v>295</v>
      </c>
      <c r="F82" s="124" t="s">
        <v>299</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291</v>
      </c>
      <c r="C83" s="119">
        <v>7708106</v>
      </c>
      <c r="D83" s="119" t="s">
        <v>266</v>
      </c>
      <c r="E83" s="119" t="s">
        <v>294</v>
      </c>
      <c r="F83" s="119" t="s">
        <v>300</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308</v>
      </c>
      <c r="C84" s="119">
        <v>7652357</v>
      </c>
      <c r="D84" s="119" t="s">
        <v>266</v>
      </c>
      <c r="E84" s="119" t="s">
        <v>294</v>
      </c>
      <c r="F84" s="128" t="s">
        <v>322</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292</v>
      </c>
      <c r="C85" s="141">
        <v>7658758</v>
      </c>
      <c r="D85" s="119" t="s">
        <v>266</v>
      </c>
      <c r="E85" s="119" t="s">
        <v>294</v>
      </c>
      <c r="F85" s="128" t="s">
        <v>322</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309</v>
      </c>
      <c r="C86" s="119">
        <v>7640768</v>
      </c>
      <c r="D86" s="119" t="s">
        <v>257</v>
      </c>
      <c r="E86" s="119" t="s">
        <v>297</v>
      </c>
      <c r="F86" s="128" t="s">
        <v>323</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310</v>
      </c>
      <c r="C87" s="119">
        <v>7733978</v>
      </c>
      <c r="D87" s="119" t="s">
        <v>266</v>
      </c>
      <c r="E87" s="128" t="s">
        <v>294</v>
      </c>
      <c r="F87" s="128" t="s">
        <v>324</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311</v>
      </c>
      <c r="C88" s="139"/>
      <c r="D88" s="119" t="s">
        <v>257</v>
      </c>
      <c r="E88" s="119" t="s">
        <v>315</v>
      </c>
      <c r="F88" s="128" t="s">
        <v>325</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312</v>
      </c>
      <c r="C89" s="119">
        <v>7733977</v>
      </c>
      <c r="D89" s="119" t="s">
        <v>266</v>
      </c>
      <c r="E89" s="128" t="s">
        <v>294</v>
      </c>
      <c r="F89" s="128" t="s">
        <v>326</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4.9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4.9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4.9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4.9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4.9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4.9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4.9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4.9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4.9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4.95" customHeight="1">
      <c r="A162" s="111" t="s">
        <v>32</v>
      </c>
      <c r="B162" s="112" t="s">
        <v>33</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4.95" customHeight="1">
      <c r="A163" s="111" t="s">
        <v>34</v>
      </c>
      <c r="B163" s="112" t="s">
        <v>35</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4.95" customHeight="1">
      <c r="A164" s="115" t="s">
        <v>90</v>
      </c>
      <c r="B164" s="116" t="s">
        <v>130</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4.9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4.95" customHeight="1">
      <c r="A166" s="115"/>
      <c r="B166" s="116" t="s">
        <v>116</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4.95" customHeight="1">
      <c r="A167" s="111" t="s">
        <v>32</v>
      </c>
      <c r="B167" s="112" t="s">
        <v>33</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4.95" customHeight="1">
      <c r="A168" s="111" t="s">
        <v>34</v>
      </c>
      <c r="B168" s="112" t="s">
        <v>35</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4.95" customHeight="1">
      <c r="A169" s="115"/>
      <c r="B169" s="116" t="s">
        <v>117</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4.95" customHeight="1">
      <c r="A170" s="111" t="s">
        <v>32</v>
      </c>
      <c r="B170" s="112" t="s">
        <v>33</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4.95" customHeight="1">
      <c r="A171" s="111" t="s">
        <v>34</v>
      </c>
      <c r="B171" s="112" t="s">
        <v>35</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4.95" customHeight="1">
      <c r="A172" s="115" t="s">
        <v>36</v>
      </c>
      <c r="B172" s="116" t="s">
        <v>118</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4.95" customHeight="1">
      <c r="A173" s="115" t="s">
        <v>87</v>
      </c>
      <c r="B173" s="116" t="s">
        <v>129</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4.95" customHeight="1">
      <c r="A174" s="111" t="s">
        <v>32</v>
      </c>
      <c r="B174" s="112" t="s">
        <v>33</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4.95" customHeight="1">
      <c r="A175" s="111" t="s">
        <v>34</v>
      </c>
      <c r="B175" s="112" t="s">
        <v>35</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4.95" customHeight="1">
      <c r="A176" s="115" t="s">
        <v>89</v>
      </c>
      <c r="B176" s="116" t="s">
        <v>130</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4.95" customHeight="1">
      <c r="A177" s="111" t="s">
        <v>32</v>
      </c>
      <c r="B177" s="112" t="s">
        <v>33</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4.95" customHeight="1">
      <c r="A178" s="111" t="s">
        <v>34</v>
      </c>
      <c r="B178" s="112" t="s">
        <v>35</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4.95" customHeight="1">
      <c r="A179" s="113" t="s">
        <v>21</v>
      </c>
      <c r="B179" s="114" t="s">
        <v>119</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4.95" customHeight="1">
      <c r="A180" s="111"/>
      <c r="B180" s="112" t="s">
        <v>120</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4.95" customHeight="1">
      <c r="A181" s="113" t="s">
        <v>34</v>
      </c>
      <c r="B181" s="114" t="s">
        <v>134</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4.95" customHeight="1">
      <c r="A182" s="133" t="s">
        <v>34</v>
      </c>
      <c r="B182" s="134" t="s">
        <v>34</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4.9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Y7:AY11"/>
    <mergeCell ref="AZ7:BB7"/>
    <mergeCell ref="AZ8:AZ11"/>
    <mergeCell ref="BA8:BB8"/>
    <mergeCell ref="BA9:BA11"/>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S9:AS11"/>
    <mergeCell ref="AT9:AT11"/>
    <mergeCell ref="AU9:AX9"/>
    <mergeCell ref="AP10:AP11"/>
    <mergeCell ref="AQ10:AR10"/>
    <mergeCell ref="AU10:AV10"/>
    <mergeCell ref="AW10:AX10"/>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S8:T8"/>
    <mergeCell ref="AE7:AN7"/>
    <mergeCell ref="AE8:AH8"/>
    <mergeCell ref="AI8:AN8"/>
    <mergeCell ref="U8:X8"/>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D48"/>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13" t="s">
        <v>239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row>
    <row r="2" spans="1:56" s="13" customFormat="1" ht="18.75">
      <c r="A2" s="214" t="s">
        <v>77</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row>
    <row r="3" spans="1:56" s="13" customFormat="1" ht="18.75">
      <c r="A3" s="213" t="s">
        <v>126</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row>
    <row r="4" spans="1:56" s="13" customFormat="1" ht="18.75">
      <c r="A4" s="214" t="str">
        <f>'Bieu 01 TH'!A4:AN4</f>
        <v>(Biểu mẫu kèm theo Công văn số              /SKHĐT-TH ngày           tháng       năm 2019 của Sở Kế hoạch và Đầu tư)</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row>
    <row r="5" spans="1:56" s="13" customFormat="1" ht="18.75">
      <c r="A5" s="215" t="s">
        <v>0</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row>
    <row r="6" spans="1:56" ht="52.5" customHeight="1">
      <c r="A6" s="212" t="s">
        <v>1</v>
      </c>
      <c r="B6" s="212" t="s">
        <v>22</v>
      </c>
      <c r="C6" s="212" t="s">
        <v>122</v>
      </c>
      <c r="D6" s="212" t="s">
        <v>112</v>
      </c>
      <c r="E6" s="212" t="s">
        <v>113</v>
      </c>
      <c r="F6" s="212" t="s">
        <v>114</v>
      </c>
      <c r="G6" s="212" t="s">
        <v>121</v>
      </c>
      <c r="H6" s="212"/>
      <c r="I6" s="212"/>
      <c r="J6" s="212" t="s">
        <v>124</v>
      </c>
      <c r="K6" s="212"/>
      <c r="L6" s="212" t="s">
        <v>123</v>
      </c>
      <c r="M6" s="212"/>
      <c r="N6" s="212"/>
      <c r="O6" s="212"/>
      <c r="P6" s="212" t="s">
        <v>29</v>
      </c>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t="s">
        <v>125</v>
      </c>
      <c r="BA6" s="212"/>
      <c r="BB6" s="212"/>
      <c r="BC6" s="212"/>
      <c r="BD6" s="212" t="s">
        <v>3</v>
      </c>
    </row>
    <row r="7" spans="1:56" ht="25.5" customHeight="1">
      <c r="A7" s="212"/>
      <c r="B7" s="212"/>
      <c r="C7" s="212"/>
      <c r="D7" s="212"/>
      <c r="E7" s="212"/>
      <c r="F7" s="212"/>
      <c r="G7" s="212" t="s">
        <v>25</v>
      </c>
      <c r="H7" s="212" t="s">
        <v>26</v>
      </c>
      <c r="I7" s="212"/>
      <c r="J7" s="212" t="s">
        <v>27</v>
      </c>
      <c r="K7" s="212" t="s">
        <v>71</v>
      </c>
      <c r="L7" s="212" t="s">
        <v>27</v>
      </c>
      <c r="M7" s="212" t="s">
        <v>71</v>
      </c>
      <c r="N7" s="212"/>
      <c r="O7" s="212"/>
      <c r="P7" s="212" t="s">
        <v>208</v>
      </c>
      <c r="Q7" s="212"/>
      <c r="R7" s="212"/>
      <c r="S7" s="212"/>
      <c r="T7" s="212"/>
      <c r="U7" s="212"/>
      <c r="V7" s="212" t="s">
        <v>210</v>
      </c>
      <c r="W7" s="212"/>
      <c r="X7" s="212"/>
      <c r="Y7" s="212"/>
      <c r="Z7" s="212"/>
      <c r="AA7" s="212"/>
      <c r="AB7" s="212"/>
      <c r="AC7" s="212"/>
      <c r="AD7" s="212"/>
      <c r="AE7" s="212"/>
      <c r="AF7" s="212" t="s">
        <v>211</v>
      </c>
      <c r="AG7" s="212"/>
      <c r="AH7" s="212"/>
      <c r="AI7" s="212"/>
      <c r="AJ7" s="212"/>
      <c r="AK7" s="212"/>
      <c r="AL7" s="212"/>
      <c r="AM7" s="212"/>
      <c r="AN7" s="212"/>
      <c r="AO7" s="212"/>
      <c r="AP7" s="212" t="s">
        <v>218</v>
      </c>
      <c r="AQ7" s="212"/>
      <c r="AR7" s="212"/>
      <c r="AS7" s="212"/>
      <c r="AT7" s="212"/>
      <c r="AU7" s="212"/>
      <c r="AV7" s="212"/>
      <c r="AW7" s="212"/>
      <c r="AX7" s="212"/>
      <c r="AY7" s="212"/>
      <c r="AZ7" s="212" t="s">
        <v>27</v>
      </c>
      <c r="BA7" s="212" t="s">
        <v>71</v>
      </c>
      <c r="BB7" s="212"/>
      <c r="BC7" s="212"/>
      <c r="BD7" s="212"/>
    </row>
    <row r="8" spans="1:56" ht="28.5" customHeight="1">
      <c r="A8" s="212"/>
      <c r="B8" s="212"/>
      <c r="C8" s="212"/>
      <c r="D8" s="212"/>
      <c r="E8" s="212"/>
      <c r="F8" s="212"/>
      <c r="G8" s="212"/>
      <c r="H8" s="212" t="s">
        <v>27</v>
      </c>
      <c r="I8" s="212" t="s">
        <v>71</v>
      </c>
      <c r="J8" s="212"/>
      <c r="K8" s="212"/>
      <c r="L8" s="212"/>
      <c r="M8" s="212" t="s">
        <v>28</v>
      </c>
      <c r="N8" s="212" t="s">
        <v>29</v>
      </c>
      <c r="O8" s="212"/>
      <c r="P8" s="212" t="s">
        <v>207</v>
      </c>
      <c r="Q8" s="212"/>
      <c r="R8" s="212"/>
      <c r="S8" s="212"/>
      <c r="T8" s="212" t="s">
        <v>209</v>
      </c>
      <c r="U8" s="212"/>
      <c r="V8" s="212" t="s">
        <v>207</v>
      </c>
      <c r="W8" s="212"/>
      <c r="X8" s="212"/>
      <c r="Y8" s="212"/>
      <c r="Z8" s="212" t="s">
        <v>214</v>
      </c>
      <c r="AA8" s="212"/>
      <c r="AB8" s="212"/>
      <c r="AC8" s="212"/>
      <c r="AD8" s="212"/>
      <c r="AE8" s="212"/>
      <c r="AF8" s="212" t="s">
        <v>207</v>
      </c>
      <c r="AG8" s="212"/>
      <c r="AH8" s="212"/>
      <c r="AI8" s="212"/>
      <c r="AJ8" s="212" t="s">
        <v>216</v>
      </c>
      <c r="AK8" s="212"/>
      <c r="AL8" s="212"/>
      <c r="AM8" s="212"/>
      <c r="AN8" s="212"/>
      <c r="AO8" s="212"/>
      <c r="AP8" s="212" t="s">
        <v>207</v>
      </c>
      <c r="AQ8" s="212"/>
      <c r="AR8" s="212"/>
      <c r="AS8" s="212"/>
      <c r="AT8" s="212" t="s">
        <v>219</v>
      </c>
      <c r="AU8" s="212"/>
      <c r="AV8" s="212"/>
      <c r="AW8" s="212"/>
      <c r="AX8" s="212"/>
      <c r="AY8" s="212"/>
      <c r="AZ8" s="212"/>
      <c r="BA8" s="212" t="s">
        <v>28</v>
      </c>
      <c r="BB8" s="212" t="s">
        <v>29</v>
      </c>
      <c r="BC8" s="212"/>
      <c r="BD8" s="212"/>
    </row>
    <row r="9" spans="1:56" ht="21" customHeight="1">
      <c r="A9" s="212"/>
      <c r="B9" s="212"/>
      <c r="C9" s="212"/>
      <c r="D9" s="212"/>
      <c r="E9" s="212"/>
      <c r="F9" s="212"/>
      <c r="G9" s="212"/>
      <c r="H9" s="212"/>
      <c r="I9" s="212"/>
      <c r="J9" s="212"/>
      <c r="K9" s="212"/>
      <c r="L9" s="212"/>
      <c r="M9" s="212"/>
      <c r="N9" s="212" t="s">
        <v>30</v>
      </c>
      <c r="O9" s="212" t="s">
        <v>45</v>
      </c>
      <c r="P9" s="212" t="s">
        <v>27</v>
      </c>
      <c r="Q9" s="212" t="s">
        <v>71</v>
      </c>
      <c r="R9" s="212"/>
      <c r="S9" s="212"/>
      <c r="T9" s="212" t="s">
        <v>27</v>
      </c>
      <c r="U9" s="212" t="s">
        <v>71</v>
      </c>
      <c r="V9" s="212" t="s">
        <v>27</v>
      </c>
      <c r="W9" s="212" t="s">
        <v>71</v>
      </c>
      <c r="X9" s="212"/>
      <c r="Y9" s="212"/>
      <c r="Z9" s="212" t="s">
        <v>27</v>
      </c>
      <c r="AA9" s="212" t="s">
        <v>222</v>
      </c>
      <c r="AB9" s="212" t="s">
        <v>29</v>
      </c>
      <c r="AC9" s="212"/>
      <c r="AD9" s="212"/>
      <c r="AE9" s="212"/>
      <c r="AF9" s="212" t="s">
        <v>27</v>
      </c>
      <c r="AG9" s="212" t="s">
        <v>71</v>
      </c>
      <c r="AH9" s="212"/>
      <c r="AI9" s="212"/>
      <c r="AJ9" s="212" t="s">
        <v>27</v>
      </c>
      <c r="AK9" s="212" t="s">
        <v>71</v>
      </c>
      <c r="AL9" s="212" t="s">
        <v>29</v>
      </c>
      <c r="AM9" s="212"/>
      <c r="AN9" s="212"/>
      <c r="AO9" s="212"/>
      <c r="AP9" s="212" t="s">
        <v>27</v>
      </c>
      <c r="AQ9" s="212" t="s">
        <v>71</v>
      </c>
      <c r="AR9" s="212"/>
      <c r="AS9" s="212"/>
      <c r="AT9" s="212" t="s">
        <v>27</v>
      </c>
      <c r="AU9" s="212" t="s">
        <v>71</v>
      </c>
      <c r="AV9" s="212" t="s">
        <v>29</v>
      </c>
      <c r="AW9" s="212"/>
      <c r="AX9" s="212"/>
      <c r="AY9" s="212"/>
      <c r="AZ9" s="212"/>
      <c r="BA9" s="212"/>
      <c r="BB9" s="212" t="s">
        <v>30</v>
      </c>
      <c r="BC9" s="212" t="s">
        <v>45</v>
      </c>
      <c r="BD9" s="212"/>
    </row>
    <row r="10" spans="1:56" ht="39.75" customHeight="1">
      <c r="A10" s="212"/>
      <c r="B10" s="212"/>
      <c r="C10" s="212"/>
      <c r="D10" s="212"/>
      <c r="E10" s="212"/>
      <c r="F10" s="212"/>
      <c r="G10" s="212"/>
      <c r="H10" s="212"/>
      <c r="I10" s="212"/>
      <c r="J10" s="212"/>
      <c r="K10" s="212"/>
      <c r="L10" s="212"/>
      <c r="M10" s="212"/>
      <c r="N10" s="212"/>
      <c r="O10" s="212"/>
      <c r="P10" s="212"/>
      <c r="Q10" s="212" t="s">
        <v>28</v>
      </c>
      <c r="R10" s="212" t="s">
        <v>29</v>
      </c>
      <c r="S10" s="212"/>
      <c r="T10" s="212"/>
      <c r="U10" s="212"/>
      <c r="V10" s="212"/>
      <c r="W10" s="212" t="s">
        <v>28</v>
      </c>
      <c r="X10" s="212" t="s">
        <v>29</v>
      </c>
      <c r="Y10" s="212"/>
      <c r="Z10" s="212"/>
      <c r="AA10" s="212"/>
      <c r="AB10" s="212" t="s">
        <v>215</v>
      </c>
      <c r="AC10" s="212"/>
      <c r="AD10" s="212" t="s">
        <v>212</v>
      </c>
      <c r="AE10" s="212"/>
      <c r="AF10" s="212"/>
      <c r="AG10" s="212" t="s">
        <v>28</v>
      </c>
      <c r="AH10" s="212" t="s">
        <v>29</v>
      </c>
      <c r="AI10" s="212"/>
      <c r="AJ10" s="212"/>
      <c r="AK10" s="212"/>
      <c r="AL10" s="212" t="s">
        <v>217</v>
      </c>
      <c r="AM10" s="212"/>
      <c r="AN10" s="212" t="s">
        <v>213</v>
      </c>
      <c r="AO10" s="212"/>
      <c r="AP10" s="212"/>
      <c r="AQ10" s="212" t="s">
        <v>28</v>
      </c>
      <c r="AR10" s="212" t="s">
        <v>29</v>
      </c>
      <c r="AS10" s="212"/>
      <c r="AT10" s="212"/>
      <c r="AU10" s="212"/>
      <c r="AV10" s="212" t="s">
        <v>220</v>
      </c>
      <c r="AW10" s="212"/>
      <c r="AX10" s="212" t="s">
        <v>221</v>
      </c>
      <c r="AY10" s="212"/>
      <c r="AZ10" s="212"/>
      <c r="BA10" s="212"/>
      <c r="BB10" s="212"/>
      <c r="BC10" s="212"/>
      <c r="BD10" s="212"/>
    </row>
    <row r="11" spans="1:56" ht="64.5" customHeight="1">
      <c r="A11" s="212"/>
      <c r="B11" s="212"/>
      <c r="C11" s="212"/>
      <c r="D11" s="212"/>
      <c r="E11" s="212"/>
      <c r="F11" s="212"/>
      <c r="G11" s="212"/>
      <c r="H11" s="212"/>
      <c r="I11" s="212"/>
      <c r="J11" s="212"/>
      <c r="K11" s="212"/>
      <c r="L11" s="212"/>
      <c r="M11" s="212"/>
      <c r="N11" s="212"/>
      <c r="O11" s="212"/>
      <c r="P11" s="212"/>
      <c r="Q11" s="212"/>
      <c r="R11" s="94" t="s">
        <v>30</v>
      </c>
      <c r="S11" s="94" t="s">
        <v>45</v>
      </c>
      <c r="T11" s="212"/>
      <c r="U11" s="212"/>
      <c r="V11" s="212"/>
      <c r="W11" s="212"/>
      <c r="X11" s="94" t="s">
        <v>30</v>
      </c>
      <c r="Y11" s="94" t="s">
        <v>45</v>
      </c>
      <c r="Z11" s="212"/>
      <c r="AA11" s="212"/>
      <c r="AB11" s="94" t="s">
        <v>27</v>
      </c>
      <c r="AC11" s="94" t="s">
        <v>71</v>
      </c>
      <c r="AD11" s="94" t="s">
        <v>27</v>
      </c>
      <c r="AE11" s="94" t="s">
        <v>71</v>
      </c>
      <c r="AF11" s="212"/>
      <c r="AG11" s="212"/>
      <c r="AH11" s="94" t="s">
        <v>30</v>
      </c>
      <c r="AI11" s="94" t="s">
        <v>45</v>
      </c>
      <c r="AJ11" s="212"/>
      <c r="AK11" s="212"/>
      <c r="AL11" s="94" t="s">
        <v>27</v>
      </c>
      <c r="AM11" s="94" t="s">
        <v>71</v>
      </c>
      <c r="AN11" s="94" t="s">
        <v>27</v>
      </c>
      <c r="AO11" s="94" t="s">
        <v>71</v>
      </c>
      <c r="AP11" s="212"/>
      <c r="AQ11" s="212"/>
      <c r="AR11" s="94" t="s">
        <v>30</v>
      </c>
      <c r="AS11" s="94" t="s">
        <v>45</v>
      </c>
      <c r="AT11" s="212"/>
      <c r="AU11" s="212"/>
      <c r="AV11" s="94" t="s">
        <v>27</v>
      </c>
      <c r="AW11" s="94" t="s">
        <v>71</v>
      </c>
      <c r="AX11" s="94" t="s">
        <v>27</v>
      </c>
      <c r="AY11" s="94" t="s">
        <v>71</v>
      </c>
      <c r="AZ11" s="212"/>
      <c r="BA11" s="212"/>
      <c r="BB11" s="212"/>
      <c r="BC11" s="212"/>
      <c r="BD11" s="212"/>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20</v>
      </c>
      <c r="B14" s="16" t="s">
        <v>133</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4.95" customHeight="1">
      <c r="A15" s="36" t="s">
        <v>224</v>
      </c>
      <c r="B15" s="36" t="s">
        <v>80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4.95" customHeight="1">
      <c r="A16" s="6"/>
      <c r="B16" s="6" t="s">
        <v>132</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4.95" customHeight="1">
      <c r="A17" s="3" t="s">
        <v>32</v>
      </c>
      <c r="B17" s="4" t="s">
        <v>33</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3" t="s">
        <v>34</v>
      </c>
      <c r="B18" s="4" t="s">
        <v>35</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4.95" customHeight="1">
      <c r="A19" s="6"/>
      <c r="B19" s="6" t="s">
        <v>47</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31</v>
      </c>
      <c r="B20" s="7" t="s">
        <v>131</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6" t="s">
        <v>87</v>
      </c>
      <c r="B21" s="7" t="s">
        <v>127</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4.95" customHeight="1">
      <c r="A22" s="3" t="s">
        <v>32</v>
      </c>
      <c r="B22" s="4" t="s">
        <v>33</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3" t="s">
        <v>34</v>
      </c>
      <c r="B23" s="4" t="s">
        <v>35</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4.95" customHeight="1">
      <c r="A24" s="6" t="s">
        <v>89</v>
      </c>
      <c r="B24" s="7" t="s">
        <v>128</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4.95" customHeight="1">
      <c r="A25" s="3" t="s">
        <v>32</v>
      </c>
      <c r="B25" s="4" t="s">
        <v>33</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4.95" customHeight="1">
      <c r="A26" s="3" t="s">
        <v>34</v>
      </c>
      <c r="B26" s="4" t="s">
        <v>35</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4.95" customHeight="1">
      <c r="A27" s="6" t="s">
        <v>90</v>
      </c>
      <c r="B27" s="7" t="s">
        <v>130</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4.9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4.95" customHeight="1">
      <c r="A29" s="6"/>
      <c r="B29" s="7" t="s">
        <v>116</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4.95" customHeight="1">
      <c r="A30" s="3" t="s">
        <v>32</v>
      </c>
      <c r="B30" s="4" t="s">
        <v>33</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4.95" customHeight="1">
      <c r="A31" s="3" t="s">
        <v>34</v>
      </c>
      <c r="B31" s="4" t="s">
        <v>35</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4.95" customHeight="1">
      <c r="A32" s="6"/>
      <c r="B32" s="7" t="s">
        <v>117</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4.95" customHeight="1">
      <c r="A33" s="3" t="s">
        <v>32</v>
      </c>
      <c r="B33" s="4" t="s">
        <v>33</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4.95" customHeight="1">
      <c r="A34" s="3" t="s">
        <v>34</v>
      </c>
      <c r="B34" s="4" t="s">
        <v>35</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4.95" customHeight="1">
      <c r="A35" s="6" t="s">
        <v>36</v>
      </c>
      <c r="B35" s="7" t="s">
        <v>118</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4.95" customHeight="1">
      <c r="A36" s="6" t="s">
        <v>87</v>
      </c>
      <c r="B36" s="7" t="s">
        <v>129</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4.95" customHeight="1">
      <c r="A37" s="3" t="s">
        <v>32</v>
      </c>
      <c r="B37" s="4" t="s">
        <v>33</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4.95" customHeight="1">
      <c r="A38" s="3" t="s">
        <v>34</v>
      </c>
      <c r="B38" s="4" t="s">
        <v>35</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4.95" customHeight="1">
      <c r="A39" s="6" t="s">
        <v>89</v>
      </c>
      <c r="B39" s="7" t="s">
        <v>130</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4.95" customHeight="1">
      <c r="A40" s="3" t="s">
        <v>32</v>
      </c>
      <c r="B40" s="4" t="s">
        <v>33</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3" t="s">
        <v>34</v>
      </c>
      <c r="B41" s="4" t="s">
        <v>35</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4.95" customHeight="1">
      <c r="A42" s="36" t="s">
        <v>225</v>
      </c>
      <c r="B42" s="36" t="s">
        <v>81</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4.95" customHeight="1">
      <c r="A43" s="3"/>
      <c r="B43" s="4" t="s">
        <v>226</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4.95" customHeight="1">
      <c r="A44" s="15" t="s">
        <v>21</v>
      </c>
      <c r="B44" s="16" t="s">
        <v>119</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4.95" customHeight="1">
      <c r="A45" s="3"/>
      <c r="B45" s="4" t="s">
        <v>227</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4.95" customHeight="1">
      <c r="A46" s="15" t="s">
        <v>34</v>
      </c>
      <c r="B46" s="16" t="s">
        <v>134</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4.95" customHeight="1">
      <c r="A47" s="34" t="s">
        <v>34</v>
      </c>
      <c r="B47" s="35" t="s">
        <v>34</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4.9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D45"/>
  <sheetViews>
    <sheetView workbookViewId="0">
      <selection activeCell="A4" sqref="A4:BD4"/>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13" t="s">
        <v>136</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row>
    <row r="2" spans="1:56" s="13" customFormat="1" ht="18.75">
      <c r="A2" s="214" t="s">
        <v>78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row>
    <row r="3" spans="1:56" s="13" customFormat="1" ht="18.75">
      <c r="A3" s="213" t="s">
        <v>240</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row>
    <row r="4" spans="1:56" s="13" customFormat="1" ht="18.75">
      <c r="A4" s="214" t="str">
        <f>'Bieu 01 TH'!A4:AN4</f>
        <v>(Biểu mẫu kèm theo Công văn số              /SKHĐT-TH ngày           tháng       năm 2019 của Sở Kế hoạch và Đầu tư)</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row>
    <row r="5" spans="1:56" s="13" customFormat="1" ht="18.75">
      <c r="A5" s="215" t="s">
        <v>0</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row>
    <row r="6" spans="1:56" ht="52.5" customHeight="1">
      <c r="A6" s="212" t="s">
        <v>1</v>
      </c>
      <c r="B6" s="212" t="s">
        <v>22</v>
      </c>
      <c r="C6" s="212" t="s">
        <v>122</v>
      </c>
      <c r="D6" s="212" t="s">
        <v>112</v>
      </c>
      <c r="E6" s="212" t="s">
        <v>113</v>
      </c>
      <c r="F6" s="212" t="s">
        <v>114</v>
      </c>
      <c r="G6" s="212" t="s">
        <v>121</v>
      </c>
      <c r="H6" s="212"/>
      <c r="I6" s="212"/>
      <c r="J6" s="212" t="s">
        <v>124</v>
      </c>
      <c r="K6" s="212"/>
      <c r="L6" s="212" t="s">
        <v>123</v>
      </c>
      <c r="M6" s="212"/>
      <c r="N6" s="212"/>
      <c r="O6" s="212"/>
      <c r="P6" s="212" t="s">
        <v>29</v>
      </c>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t="s">
        <v>125</v>
      </c>
      <c r="BA6" s="212"/>
      <c r="BB6" s="212"/>
      <c r="BC6" s="212"/>
      <c r="BD6" s="212" t="s">
        <v>3</v>
      </c>
    </row>
    <row r="7" spans="1:56" ht="25.5" customHeight="1">
      <c r="A7" s="212"/>
      <c r="B7" s="212"/>
      <c r="C7" s="212"/>
      <c r="D7" s="212"/>
      <c r="E7" s="212"/>
      <c r="F7" s="212"/>
      <c r="G7" s="212" t="s">
        <v>25</v>
      </c>
      <c r="H7" s="212" t="s">
        <v>26</v>
      </c>
      <c r="I7" s="212"/>
      <c r="J7" s="212" t="s">
        <v>27</v>
      </c>
      <c r="K7" s="212" t="s">
        <v>44</v>
      </c>
      <c r="L7" s="212" t="s">
        <v>27</v>
      </c>
      <c r="M7" s="212" t="s">
        <v>44</v>
      </c>
      <c r="N7" s="212"/>
      <c r="O7" s="212"/>
      <c r="P7" s="212" t="s">
        <v>208</v>
      </c>
      <c r="Q7" s="212"/>
      <c r="R7" s="212"/>
      <c r="S7" s="212"/>
      <c r="T7" s="212"/>
      <c r="U7" s="212"/>
      <c r="V7" s="212" t="s">
        <v>210</v>
      </c>
      <c r="W7" s="212"/>
      <c r="X7" s="212"/>
      <c r="Y7" s="212"/>
      <c r="Z7" s="212"/>
      <c r="AA7" s="212"/>
      <c r="AB7" s="212"/>
      <c r="AC7" s="212"/>
      <c r="AD7" s="212"/>
      <c r="AE7" s="212"/>
      <c r="AF7" s="212" t="s">
        <v>211</v>
      </c>
      <c r="AG7" s="212"/>
      <c r="AH7" s="212"/>
      <c r="AI7" s="212"/>
      <c r="AJ7" s="212"/>
      <c r="AK7" s="212"/>
      <c r="AL7" s="212"/>
      <c r="AM7" s="212"/>
      <c r="AN7" s="212"/>
      <c r="AO7" s="212"/>
      <c r="AP7" s="212" t="s">
        <v>218</v>
      </c>
      <c r="AQ7" s="212"/>
      <c r="AR7" s="212"/>
      <c r="AS7" s="212"/>
      <c r="AT7" s="212"/>
      <c r="AU7" s="212"/>
      <c r="AV7" s="212"/>
      <c r="AW7" s="212"/>
      <c r="AX7" s="212"/>
      <c r="AY7" s="212"/>
      <c r="AZ7" s="212" t="s">
        <v>27</v>
      </c>
      <c r="BA7" s="212" t="s">
        <v>44</v>
      </c>
      <c r="BB7" s="212"/>
      <c r="BC7" s="212"/>
      <c r="BD7" s="212"/>
    </row>
    <row r="8" spans="1:56" ht="28.5" customHeight="1">
      <c r="A8" s="212"/>
      <c r="B8" s="212"/>
      <c r="C8" s="212"/>
      <c r="D8" s="212"/>
      <c r="E8" s="212"/>
      <c r="F8" s="212"/>
      <c r="G8" s="212"/>
      <c r="H8" s="212" t="s">
        <v>27</v>
      </c>
      <c r="I8" s="212" t="s">
        <v>115</v>
      </c>
      <c r="J8" s="212"/>
      <c r="K8" s="212"/>
      <c r="L8" s="212"/>
      <c r="M8" s="212" t="s">
        <v>28</v>
      </c>
      <c r="N8" s="212" t="s">
        <v>29</v>
      </c>
      <c r="O8" s="212"/>
      <c r="P8" s="212" t="s">
        <v>207</v>
      </c>
      <c r="Q8" s="212"/>
      <c r="R8" s="212"/>
      <c r="S8" s="212"/>
      <c r="T8" s="212" t="s">
        <v>209</v>
      </c>
      <c r="U8" s="212"/>
      <c r="V8" s="212" t="s">
        <v>207</v>
      </c>
      <c r="W8" s="212"/>
      <c r="X8" s="212"/>
      <c r="Y8" s="212"/>
      <c r="Z8" s="212" t="s">
        <v>214</v>
      </c>
      <c r="AA8" s="212"/>
      <c r="AB8" s="212"/>
      <c r="AC8" s="212"/>
      <c r="AD8" s="212"/>
      <c r="AE8" s="212"/>
      <c r="AF8" s="212" t="s">
        <v>207</v>
      </c>
      <c r="AG8" s="212"/>
      <c r="AH8" s="212"/>
      <c r="AI8" s="212"/>
      <c r="AJ8" s="212" t="s">
        <v>216</v>
      </c>
      <c r="AK8" s="212"/>
      <c r="AL8" s="212"/>
      <c r="AM8" s="212"/>
      <c r="AN8" s="212"/>
      <c r="AO8" s="212"/>
      <c r="AP8" s="212" t="s">
        <v>207</v>
      </c>
      <c r="AQ8" s="212"/>
      <c r="AR8" s="212"/>
      <c r="AS8" s="212"/>
      <c r="AT8" s="212" t="s">
        <v>219</v>
      </c>
      <c r="AU8" s="212"/>
      <c r="AV8" s="212"/>
      <c r="AW8" s="212"/>
      <c r="AX8" s="212"/>
      <c r="AY8" s="212"/>
      <c r="AZ8" s="212"/>
      <c r="BA8" s="212" t="s">
        <v>28</v>
      </c>
      <c r="BB8" s="212" t="s">
        <v>29</v>
      </c>
      <c r="BC8" s="212"/>
      <c r="BD8" s="212"/>
    </row>
    <row r="9" spans="1:56" ht="21" customHeight="1">
      <c r="A9" s="212"/>
      <c r="B9" s="212"/>
      <c r="C9" s="212"/>
      <c r="D9" s="212"/>
      <c r="E9" s="212"/>
      <c r="F9" s="212"/>
      <c r="G9" s="212"/>
      <c r="H9" s="212"/>
      <c r="I9" s="212"/>
      <c r="J9" s="212"/>
      <c r="K9" s="212"/>
      <c r="L9" s="212"/>
      <c r="M9" s="212"/>
      <c r="N9" s="212" t="s">
        <v>30</v>
      </c>
      <c r="O9" s="212" t="s">
        <v>45</v>
      </c>
      <c r="P9" s="212" t="s">
        <v>27</v>
      </c>
      <c r="Q9" s="212" t="s">
        <v>44</v>
      </c>
      <c r="R9" s="212"/>
      <c r="S9" s="212"/>
      <c r="T9" s="212" t="s">
        <v>27</v>
      </c>
      <c r="U9" s="212" t="s">
        <v>44</v>
      </c>
      <c r="V9" s="212" t="s">
        <v>27</v>
      </c>
      <c r="W9" s="212" t="s">
        <v>44</v>
      </c>
      <c r="X9" s="212"/>
      <c r="Y9" s="212"/>
      <c r="Z9" s="212" t="s">
        <v>27</v>
      </c>
      <c r="AA9" s="212" t="s">
        <v>44</v>
      </c>
      <c r="AB9" s="212" t="s">
        <v>29</v>
      </c>
      <c r="AC9" s="212"/>
      <c r="AD9" s="212"/>
      <c r="AE9" s="212"/>
      <c r="AF9" s="212" t="s">
        <v>27</v>
      </c>
      <c r="AG9" s="212" t="s">
        <v>44</v>
      </c>
      <c r="AH9" s="212"/>
      <c r="AI9" s="212"/>
      <c r="AJ9" s="212" t="s">
        <v>27</v>
      </c>
      <c r="AK9" s="212" t="s">
        <v>44</v>
      </c>
      <c r="AL9" s="212" t="s">
        <v>29</v>
      </c>
      <c r="AM9" s="212"/>
      <c r="AN9" s="212"/>
      <c r="AO9" s="212"/>
      <c r="AP9" s="212" t="s">
        <v>27</v>
      </c>
      <c r="AQ9" s="212" t="s">
        <v>44</v>
      </c>
      <c r="AR9" s="212"/>
      <c r="AS9" s="212"/>
      <c r="AT9" s="212" t="s">
        <v>27</v>
      </c>
      <c r="AU9" s="212" t="s">
        <v>44</v>
      </c>
      <c r="AV9" s="212" t="s">
        <v>29</v>
      </c>
      <c r="AW9" s="212"/>
      <c r="AX9" s="212"/>
      <c r="AY9" s="212"/>
      <c r="AZ9" s="212"/>
      <c r="BA9" s="212"/>
      <c r="BB9" s="212" t="s">
        <v>30</v>
      </c>
      <c r="BC9" s="212" t="s">
        <v>45</v>
      </c>
      <c r="BD9" s="212"/>
    </row>
    <row r="10" spans="1:56" ht="39.75" customHeight="1">
      <c r="A10" s="212"/>
      <c r="B10" s="212"/>
      <c r="C10" s="212"/>
      <c r="D10" s="212"/>
      <c r="E10" s="212"/>
      <c r="F10" s="212"/>
      <c r="G10" s="212"/>
      <c r="H10" s="212"/>
      <c r="I10" s="212"/>
      <c r="J10" s="212"/>
      <c r="K10" s="212"/>
      <c r="L10" s="212"/>
      <c r="M10" s="212"/>
      <c r="N10" s="212"/>
      <c r="O10" s="212"/>
      <c r="P10" s="212"/>
      <c r="Q10" s="212" t="s">
        <v>28</v>
      </c>
      <c r="R10" s="212" t="s">
        <v>29</v>
      </c>
      <c r="S10" s="212"/>
      <c r="T10" s="212"/>
      <c r="U10" s="212"/>
      <c r="V10" s="212"/>
      <c r="W10" s="212" t="s">
        <v>28</v>
      </c>
      <c r="X10" s="212" t="s">
        <v>29</v>
      </c>
      <c r="Y10" s="212"/>
      <c r="Z10" s="212"/>
      <c r="AA10" s="212"/>
      <c r="AB10" s="212" t="s">
        <v>215</v>
      </c>
      <c r="AC10" s="212"/>
      <c r="AD10" s="212" t="s">
        <v>212</v>
      </c>
      <c r="AE10" s="212"/>
      <c r="AF10" s="212"/>
      <c r="AG10" s="212" t="s">
        <v>28</v>
      </c>
      <c r="AH10" s="212" t="s">
        <v>29</v>
      </c>
      <c r="AI10" s="212"/>
      <c r="AJ10" s="212"/>
      <c r="AK10" s="212"/>
      <c r="AL10" s="212" t="s">
        <v>217</v>
      </c>
      <c r="AM10" s="212"/>
      <c r="AN10" s="212" t="s">
        <v>213</v>
      </c>
      <c r="AO10" s="212"/>
      <c r="AP10" s="212"/>
      <c r="AQ10" s="212" t="s">
        <v>28</v>
      </c>
      <c r="AR10" s="212" t="s">
        <v>29</v>
      </c>
      <c r="AS10" s="212"/>
      <c r="AT10" s="212"/>
      <c r="AU10" s="212"/>
      <c r="AV10" s="212" t="s">
        <v>220</v>
      </c>
      <c r="AW10" s="212"/>
      <c r="AX10" s="212" t="s">
        <v>221</v>
      </c>
      <c r="AY10" s="212"/>
      <c r="AZ10" s="212"/>
      <c r="BA10" s="212"/>
      <c r="BB10" s="212"/>
      <c r="BC10" s="212"/>
      <c r="BD10" s="212"/>
    </row>
    <row r="11" spans="1:56" ht="64.5" customHeight="1">
      <c r="A11" s="212"/>
      <c r="B11" s="212"/>
      <c r="C11" s="212"/>
      <c r="D11" s="212"/>
      <c r="E11" s="212"/>
      <c r="F11" s="212"/>
      <c r="G11" s="212"/>
      <c r="H11" s="212"/>
      <c r="I11" s="212"/>
      <c r="J11" s="212"/>
      <c r="K11" s="212"/>
      <c r="L11" s="212"/>
      <c r="M11" s="212"/>
      <c r="N11" s="212"/>
      <c r="O11" s="212"/>
      <c r="P11" s="212"/>
      <c r="Q11" s="212"/>
      <c r="R11" s="94" t="s">
        <v>30</v>
      </c>
      <c r="S11" s="94" t="s">
        <v>45</v>
      </c>
      <c r="T11" s="212"/>
      <c r="U11" s="212"/>
      <c r="V11" s="212"/>
      <c r="W11" s="212"/>
      <c r="X11" s="94" t="s">
        <v>30</v>
      </c>
      <c r="Y11" s="94" t="s">
        <v>45</v>
      </c>
      <c r="Z11" s="212"/>
      <c r="AA11" s="212"/>
      <c r="AB11" s="94" t="s">
        <v>27</v>
      </c>
      <c r="AC11" s="94" t="s">
        <v>44</v>
      </c>
      <c r="AD11" s="94" t="s">
        <v>27</v>
      </c>
      <c r="AE11" s="94" t="s">
        <v>44</v>
      </c>
      <c r="AF11" s="212"/>
      <c r="AG11" s="212"/>
      <c r="AH11" s="94" t="s">
        <v>30</v>
      </c>
      <c r="AI11" s="94" t="s">
        <v>45</v>
      </c>
      <c r="AJ11" s="212"/>
      <c r="AK11" s="212"/>
      <c r="AL11" s="94" t="s">
        <v>27</v>
      </c>
      <c r="AM11" s="94" t="s">
        <v>44</v>
      </c>
      <c r="AN11" s="94" t="s">
        <v>27</v>
      </c>
      <c r="AO11" s="94" t="s">
        <v>44</v>
      </c>
      <c r="AP11" s="212"/>
      <c r="AQ11" s="212"/>
      <c r="AR11" s="94" t="s">
        <v>30</v>
      </c>
      <c r="AS11" s="94" t="s">
        <v>45</v>
      </c>
      <c r="AT11" s="212"/>
      <c r="AU11" s="212"/>
      <c r="AV11" s="94" t="s">
        <v>27</v>
      </c>
      <c r="AW11" s="94" t="s">
        <v>44</v>
      </c>
      <c r="AX11" s="94" t="s">
        <v>27</v>
      </c>
      <c r="AY11" s="94" t="s">
        <v>44</v>
      </c>
      <c r="AZ11" s="212"/>
      <c r="BA11" s="212"/>
      <c r="BB11" s="212"/>
      <c r="BC11" s="212"/>
      <c r="BD11" s="212"/>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20</v>
      </c>
      <c r="B14" s="16" t="s">
        <v>139</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132</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32</v>
      </c>
      <c r="B16" s="4" t="s">
        <v>33</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34</v>
      </c>
      <c r="B17" s="4" t="s">
        <v>35</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47</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31</v>
      </c>
      <c r="B19" s="7" t="s">
        <v>131</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87</v>
      </c>
      <c r="B20" s="7" t="s">
        <v>127</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32</v>
      </c>
      <c r="B21" s="4" t="s">
        <v>33</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34</v>
      </c>
      <c r="B22" s="4" t="s">
        <v>35</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89</v>
      </c>
      <c r="B23" s="7" t="s">
        <v>128</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32</v>
      </c>
      <c r="B24" s="4" t="s">
        <v>33</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34</v>
      </c>
      <c r="B25" s="4" t="s">
        <v>35</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90</v>
      </c>
      <c r="B26" s="7" t="s">
        <v>130</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116</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32</v>
      </c>
      <c r="B29" s="4" t="s">
        <v>33</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34</v>
      </c>
      <c r="B30" s="4" t="s">
        <v>35</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117</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32</v>
      </c>
      <c r="B32" s="4" t="s">
        <v>33</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34</v>
      </c>
      <c r="B33" s="4" t="s">
        <v>35</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36</v>
      </c>
      <c r="B34" s="7" t="s">
        <v>118</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87</v>
      </c>
      <c r="B35" s="7" t="s">
        <v>129</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32</v>
      </c>
      <c r="B36" s="4" t="s">
        <v>33</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34</v>
      </c>
      <c r="B37" s="4" t="s">
        <v>35</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89</v>
      </c>
      <c r="B38" s="7" t="s">
        <v>130</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32</v>
      </c>
      <c r="B39" s="4" t="s">
        <v>33</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34</v>
      </c>
      <c r="B40" s="4" t="s">
        <v>35</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21</v>
      </c>
      <c r="B41" s="16" t="s">
        <v>139</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120</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34</v>
      </c>
      <c r="B43" s="16" t="s">
        <v>134</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34</v>
      </c>
      <c r="B44" s="35" t="s">
        <v>34</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D45"/>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13" t="s">
        <v>138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row>
    <row r="2" spans="1:56" s="13" customFormat="1" ht="18.75">
      <c r="A2" s="214" t="s">
        <v>78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row>
    <row r="3" spans="1:56" s="13" customFormat="1" ht="18.75">
      <c r="A3" s="213" t="s">
        <v>188</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row>
    <row r="4" spans="1:56" s="13" customFormat="1" ht="18.75">
      <c r="A4" s="214" t="str">
        <f>'Bieu 01 TH'!A4:AN4</f>
        <v>(Biểu mẫu kèm theo Công văn số              /SKHĐT-TH ngày           tháng       năm 2019 của Sở Kế hoạch và Đầu tư)</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row>
    <row r="5" spans="1:56" s="13" customFormat="1" ht="18.75">
      <c r="A5" s="215" t="s">
        <v>0</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row>
    <row r="6" spans="1:56" ht="52.5" customHeight="1">
      <c r="A6" s="212" t="s">
        <v>1</v>
      </c>
      <c r="B6" s="212" t="s">
        <v>22</v>
      </c>
      <c r="C6" s="212" t="s">
        <v>122</v>
      </c>
      <c r="D6" s="212" t="s">
        <v>112</v>
      </c>
      <c r="E6" s="212" t="s">
        <v>113</v>
      </c>
      <c r="F6" s="212" t="s">
        <v>114</v>
      </c>
      <c r="G6" s="212" t="s">
        <v>121</v>
      </c>
      <c r="H6" s="212"/>
      <c r="I6" s="212"/>
      <c r="J6" s="212" t="s">
        <v>124</v>
      </c>
      <c r="K6" s="212"/>
      <c r="L6" s="212" t="s">
        <v>123</v>
      </c>
      <c r="M6" s="212"/>
      <c r="N6" s="212"/>
      <c r="O6" s="212"/>
      <c r="P6" s="212" t="s">
        <v>29</v>
      </c>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t="s">
        <v>125</v>
      </c>
      <c r="BA6" s="212"/>
      <c r="BB6" s="212"/>
      <c r="BC6" s="212"/>
      <c r="BD6" s="212" t="s">
        <v>3</v>
      </c>
    </row>
    <row r="7" spans="1:56" ht="25.5" customHeight="1">
      <c r="A7" s="212"/>
      <c r="B7" s="212"/>
      <c r="C7" s="212"/>
      <c r="D7" s="212"/>
      <c r="E7" s="212"/>
      <c r="F7" s="212"/>
      <c r="G7" s="212" t="s">
        <v>25</v>
      </c>
      <c r="H7" s="212" t="s">
        <v>26</v>
      </c>
      <c r="I7" s="212"/>
      <c r="J7" s="212" t="s">
        <v>27</v>
      </c>
      <c r="K7" s="212" t="s">
        <v>222</v>
      </c>
      <c r="L7" s="212" t="s">
        <v>27</v>
      </c>
      <c r="M7" s="212" t="s">
        <v>71</v>
      </c>
      <c r="N7" s="212"/>
      <c r="O7" s="212"/>
      <c r="P7" s="212" t="s">
        <v>208</v>
      </c>
      <c r="Q7" s="212"/>
      <c r="R7" s="212"/>
      <c r="S7" s="212"/>
      <c r="T7" s="212"/>
      <c r="U7" s="212"/>
      <c r="V7" s="212" t="s">
        <v>210</v>
      </c>
      <c r="W7" s="212"/>
      <c r="X7" s="212"/>
      <c r="Y7" s="212"/>
      <c r="Z7" s="212"/>
      <c r="AA7" s="212"/>
      <c r="AB7" s="212"/>
      <c r="AC7" s="212"/>
      <c r="AD7" s="212"/>
      <c r="AE7" s="212"/>
      <c r="AF7" s="212" t="s">
        <v>211</v>
      </c>
      <c r="AG7" s="212"/>
      <c r="AH7" s="212"/>
      <c r="AI7" s="212"/>
      <c r="AJ7" s="212"/>
      <c r="AK7" s="212"/>
      <c r="AL7" s="212"/>
      <c r="AM7" s="212"/>
      <c r="AN7" s="212"/>
      <c r="AO7" s="212"/>
      <c r="AP7" s="212" t="s">
        <v>218</v>
      </c>
      <c r="AQ7" s="212"/>
      <c r="AR7" s="212"/>
      <c r="AS7" s="212"/>
      <c r="AT7" s="212"/>
      <c r="AU7" s="212"/>
      <c r="AV7" s="212"/>
      <c r="AW7" s="212"/>
      <c r="AX7" s="212"/>
      <c r="AY7" s="212"/>
      <c r="AZ7" s="212" t="s">
        <v>27</v>
      </c>
      <c r="BA7" s="212" t="s">
        <v>71</v>
      </c>
      <c r="BB7" s="212"/>
      <c r="BC7" s="212"/>
      <c r="BD7" s="212"/>
    </row>
    <row r="8" spans="1:56" ht="28.5" customHeight="1">
      <c r="A8" s="212"/>
      <c r="B8" s="212"/>
      <c r="C8" s="212"/>
      <c r="D8" s="212"/>
      <c r="E8" s="212"/>
      <c r="F8" s="212"/>
      <c r="G8" s="212"/>
      <c r="H8" s="212" t="s">
        <v>27</v>
      </c>
      <c r="I8" s="212" t="s">
        <v>71</v>
      </c>
      <c r="J8" s="212"/>
      <c r="K8" s="212"/>
      <c r="L8" s="212"/>
      <c r="M8" s="212" t="s">
        <v>28</v>
      </c>
      <c r="N8" s="212" t="s">
        <v>29</v>
      </c>
      <c r="O8" s="212"/>
      <c r="P8" s="212" t="s">
        <v>207</v>
      </c>
      <c r="Q8" s="212"/>
      <c r="R8" s="212"/>
      <c r="S8" s="212"/>
      <c r="T8" s="212" t="s">
        <v>209</v>
      </c>
      <c r="U8" s="212"/>
      <c r="V8" s="212" t="s">
        <v>207</v>
      </c>
      <c r="W8" s="212"/>
      <c r="X8" s="212"/>
      <c r="Y8" s="212"/>
      <c r="Z8" s="212" t="s">
        <v>214</v>
      </c>
      <c r="AA8" s="212"/>
      <c r="AB8" s="212"/>
      <c r="AC8" s="212"/>
      <c r="AD8" s="212"/>
      <c r="AE8" s="212"/>
      <c r="AF8" s="212" t="s">
        <v>207</v>
      </c>
      <c r="AG8" s="212"/>
      <c r="AH8" s="212"/>
      <c r="AI8" s="212"/>
      <c r="AJ8" s="212" t="s">
        <v>216</v>
      </c>
      <c r="AK8" s="212"/>
      <c r="AL8" s="212"/>
      <c r="AM8" s="212"/>
      <c r="AN8" s="212"/>
      <c r="AO8" s="212"/>
      <c r="AP8" s="212" t="s">
        <v>207</v>
      </c>
      <c r="AQ8" s="212"/>
      <c r="AR8" s="212"/>
      <c r="AS8" s="212"/>
      <c r="AT8" s="212" t="s">
        <v>219</v>
      </c>
      <c r="AU8" s="212"/>
      <c r="AV8" s="212"/>
      <c r="AW8" s="212"/>
      <c r="AX8" s="212"/>
      <c r="AY8" s="212"/>
      <c r="AZ8" s="212"/>
      <c r="BA8" s="212" t="s">
        <v>28</v>
      </c>
      <c r="BB8" s="212" t="s">
        <v>29</v>
      </c>
      <c r="BC8" s="212"/>
      <c r="BD8" s="212"/>
    </row>
    <row r="9" spans="1:56" ht="21" customHeight="1">
      <c r="A9" s="212"/>
      <c r="B9" s="212"/>
      <c r="C9" s="212"/>
      <c r="D9" s="212"/>
      <c r="E9" s="212"/>
      <c r="F9" s="212"/>
      <c r="G9" s="212"/>
      <c r="H9" s="212"/>
      <c r="I9" s="212"/>
      <c r="J9" s="212"/>
      <c r="K9" s="212"/>
      <c r="L9" s="212"/>
      <c r="M9" s="212"/>
      <c r="N9" s="212" t="s">
        <v>30</v>
      </c>
      <c r="O9" s="212" t="s">
        <v>45</v>
      </c>
      <c r="P9" s="212" t="s">
        <v>27</v>
      </c>
      <c r="Q9" s="212" t="s">
        <v>71</v>
      </c>
      <c r="R9" s="212"/>
      <c r="S9" s="212"/>
      <c r="T9" s="212" t="s">
        <v>27</v>
      </c>
      <c r="U9" s="212" t="s">
        <v>71</v>
      </c>
      <c r="V9" s="212" t="s">
        <v>27</v>
      </c>
      <c r="W9" s="212" t="s">
        <v>71</v>
      </c>
      <c r="X9" s="212"/>
      <c r="Y9" s="212"/>
      <c r="Z9" s="212" t="s">
        <v>27</v>
      </c>
      <c r="AA9" s="212" t="s">
        <v>71</v>
      </c>
      <c r="AB9" s="212" t="s">
        <v>29</v>
      </c>
      <c r="AC9" s="212"/>
      <c r="AD9" s="212"/>
      <c r="AE9" s="212"/>
      <c r="AF9" s="212" t="s">
        <v>27</v>
      </c>
      <c r="AG9" s="212" t="s">
        <v>71</v>
      </c>
      <c r="AH9" s="212"/>
      <c r="AI9" s="212"/>
      <c r="AJ9" s="212" t="s">
        <v>27</v>
      </c>
      <c r="AK9" s="212" t="s">
        <v>71</v>
      </c>
      <c r="AL9" s="212" t="s">
        <v>29</v>
      </c>
      <c r="AM9" s="212"/>
      <c r="AN9" s="212"/>
      <c r="AO9" s="212"/>
      <c r="AP9" s="212" t="s">
        <v>27</v>
      </c>
      <c r="AQ9" s="212" t="s">
        <v>71</v>
      </c>
      <c r="AR9" s="212"/>
      <c r="AS9" s="212"/>
      <c r="AT9" s="212" t="s">
        <v>27</v>
      </c>
      <c r="AU9" s="212" t="s">
        <v>71</v>
      </c>
      <c r="AV9" s="212" t="s">
        <v>29</v>
      </c>
      <c r="AW9" s="212"/>
      <c r="AX9" s="212"/>
      <c r="AY9" s="212"/>
      <c r="AZ9" s="212"/>
      <c r="BA9" s="212"/>
      <c r="BB9" s="212" t="s">
        <v>30</v>
      </c>
      <c r="BC9" s="212" t="s">
        <v>45</v>
      </c>
      <c r="BD9" s="212"/>
    </row>
    <row r="10" spans="1:56" ht="39.75" customHeight="1">
      <c r="A10" s="212"/>
      <c r="B10" s="212"/>
      <c r="C10" s="212"/>
      <c r="D10" s="212"/>
      <c r="E10" s="212"/>
      <c r="F10" s="212"/>
      <c r="G10" s="212"/>
      <c r="H10" s="212"/>
      <c r="I10" s="212"/>
      <c r="J10" s="212"/>
      <c r="K10" s="212"/>
      <c r="L10" s="212"/>
      <c r="M10" s="212"/>
      <c r="N10" s="212"/>
      <c r="O10" s="212"/>
      <c r="P10" s="212"/>
      <c r="Q10" s="212" t="s">
        <v>28</v>
      </c>
      <c r="R10" s="212" t="s">
        <v>29</v>
      </c>
      <c r="S10" s="212"/>
      <c r="T10" s="212"/>
      <c r="U10" s="212"/>
      <c r="V10" s="212"/>
      <c r="W10" s="212" t="s">
        <v>28</v>
      </c>
      <c r="X10" s="212" t="s">
        <v>29</v>
      </c>
      <c r="Y10" s="212"/>
      <c r="Z10" s="212"/>
      <c r="AA10" s="212"/>
      <c r="AB10" s="212" t="s">
        <v>215</v>
      </c>
      <c r="AC10" s="212"/>
      <c r="AD10" s="212" t="s">
        <v>212</v>
      </c>
      <c r="AE10" s="212"/>
      <c r="AF10" s="212"/>
      <c r="AG10" s="212" t="s">
        <v>28</v>
      </c>
      <c r="AH10" s="212" t="s">
        <v>29</v>
      </c>
      <c r="AI10" s="212"/>
      <c r="AJ10" s="212"/>
      <c r="AK10" s="212"/>
      <c r="AL10" s="212" t="s">
        <v>217</v>
      </c>
      <c r="AM10" s="212"/>
      <c r="AN10" s="212" t="s">
        <v>213</v>
      </c>
      <c r="AO10" s="212"/>
      <c r="AP10" s="212"/>
      <c r="AQ10" s="212" t="s">
        <v>28</v>
      </c>
      <c r="AR10" s="212" t="s">
        <v>29</v>
      </c>
      <c r="AS10" s="212"/>
      <c r="AT10" s="212"/>
      <c r="AU10" s="212"/>
      <c r="AV10" s="212" t="s">
        <v>220</v>
      </c>
      <c r="AW10" s="212"/>
      <c r="AX10" s="212" t="s">
        <v>221</v>
      </c>
      <c r="AY10" s="212"/>
      <c r="AZ10" s="212"/>
      <c r="BA10" s="212"/>
      <c r="BB10" s="212"/>
      <c r="BC10" s="212"/>
      <c r="BD10" s="212"/>
    </row>
    <row r="11" spans="1:56" ht="64.5" customHeight="1">
      <c r="A11" s="212"/>
      <c r="B11" s="212"/>
      <c r="C11" s="212"/>
      <c r="D11" s="212"/>
      <c r="E11" s="212"/>
      <c r="F11" s="212"/>
      <c r="G11" s="212"/>
      <c r="H11" s="212"/>
      <c r="I11" s="212"/>
      <c r="J11" s="212"/>
      <c r="K11" s="212"/>
      <c r="L11" s="212"/>
      <c r="M11" s="212"/>
      <c r="N11" s="212"/>
      <c r="O11" s="212"/>
      <c r="P11" s="212"/>
      <c r="Q11" s="212"/>
      <c r="R11" s="94" t="s">
        <v>30</v>
      </c>
      <c r="S11" s="94" t="s">
        <v>45</v>
      </c>
      <c r="T11" s="212"/>
      <c r="U11" s="212"/>
      <c r="V11" s="212"/>
      <c r="W11" s="212"/>
      <c r="X11" s="94" t="s">
        <v>30</v>
      </c>
      <c r="Y11" s="94" t="s">
        <v>45</v>
      </c>
      <c r="Z11" s="212"/>
      <c r="AA11" s="212"/>
      <c r="AB11" s="94" t="s">
        <v>27</v>
      </c>
      <c r="AC11" s="94" t="s">
        <v>71</v>
      </c>
      <c r="AD11" s="99" t="s">
        <v>27</v>
      </c>
      <c r="AE11" s="94" t="s">
        <v>71</v>
      </c>
      <c r="AF11" s="212"/>
      <c r="AG11" s="212"/>
      <c r="AH11" s="94" t="s">
        <v>30</v>
      </c>
      <c r="AI11" s="94" t="s">
        <v>45</v>
      </c>
      <c r="AJ11" s="212"/>
      <c r="AK11" s="212"/>
      <c r="AL11" s="94" t="s">
        <v>27</v>
      </c>
      <c r="AM11" s="94" t="s">
        <v>71</v>
      </c>
      <c r="AN11" s="94" t="s">
        <v>27</v>
      </c>
      <c r="AO11" s="94" t="s">
        <v>71</v>
      </c>
      <c r="AP11" s="212"/>
      <c r="AQ11" s="212"/>
      <c r="AR11" s="94" t="s">
        <v>30</v>
      </c>
      <c r="AS11" s="94" t="s">
        <v>45</v>
      </c>
      <c r="AT11" s="212"/>
      <c r="AU11" s="212"/>
      <c r="AV11" s="94" t="s">
        <v>27</v>
      </c>
      <c r="AW11" s="94" t="s">
        <v>71</v>
      </c>
      <c r="AX11" s="94" t="s">
        <v>27</v>
      </c>
      <c r="AY11" s="94" t="s">
        <v>71</v>
      </c>
      <c r="AZ11" s="212"/>
      <c r="BA11" s="212"/>
      <c r="BB11" s="212"/>
      <c r="BC11" s="212"/>
      <c r="BD11" s="212"/>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20</v>
      </c>
      <c r="B14" s="16" t="s">
        <v>109</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132</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32</v>
      </c>
      <c r="B16" s="4" t="s">
        <v>33</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34</v>
      </c>
      <c r="B17" s="4" t="s">
        <v>35</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47</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31</v>
      </c>
      <c r="B19" s="7" t="s">
        <v>131</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87</v>
      </c>
      <c r="B20" s="7" t="s">
        <v>127</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32</v>
      </c>
      <c r="B21" s="4" t="s">
        <v>33</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34</v>
      </c>
      <c r="B22" s="4" t="s">
        <v>35</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89</v>
      </c>
      <c r="B23" s="7" t="s">
        <v>128</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32</v>
      </c>
      <c r="B24" s="4" t="s">
        <v>33</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34</v>
      </c>
      <c r="B25" s="4" t="s">
        <v>35</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90</v>
      </c>
      <c r="B26" s="7" t="s">
        <v>130</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116</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32</v>
      </c>
      <c r="B29" s="4" t="s">
        <v>33</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34</v>
      </c>
      <c r="B30" s="4" t="s">
        <v>35</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117</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32</v>
      </c>
      <c r="B32" s="4" t="s">
        <v>33</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34</v>
      </c>
      <c r="B33" s="4" t="s">
        <v>35</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36</v>
      </c>
      <c r="B34" s="7" t="s">
        <v>118</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87</v>
      </c>
      <c r="B35" s="7" t="s">
        <v>129</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32</v>
      </c>
      <c r="B36" s="4" t="s">
        <v>33</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34</v>
      </c>
      <c r="B37" s="4" t="s">
        <v>35</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89</v>
      </c>
      <c r="B38" s="7" t="s">
        <v>130</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32</v>
      </c>
      <c r="B39" s="4" t="s">
        <v>33</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34</v>
      </c>
      <c r="B40" s="4" t="s">
        <v>35</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21</v>
      </c>
      <c r="B41" s="16" t="s">
        <v>223</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120</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34</v>
      </c>
      <c r="B43" s="16" t="s">
        <v>34</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34</v>
      </c>
      <c r="B44" s="35" t="s">
        <v>34</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Q355"/>
  <sheetViews>
    <sheetView topLeftCell="S1" workbookViewId="0">
      <selection activeCell="A2" sqref="A2:CQ2"/>
    </sheetView>
  </sheetViews>
  <sheetFormatPr defaultRowHeight="18.75"/>
  <cols>
    <col min="1" max="1" width="6" style="69" customWidth="1"/>
    <col min="2" max="2" width="37.83203125" style="70" customWidth="1"/>
    <col min="3" max="3" width="10.6640625" style="70" customWidth="1"/>
    <col min="4" max="6" width="12" style="71" customWidth="1"/>
    <col min="7" max="7" width="10.1640625" style="71" customWidth="1"/>
    <col min="8" max="8" width="10.1640625" style="72" customWidth="1"/>
    <col min="9" max="95" width="7.83203125" style="72" customWidth="1"/>
    <col min="96" max="313" width="9.33203125" style="37"/>
    <col min="314" max="314" width="6" style="37" customWidth="1"/>
    <col min="315" max="315" width="37.83203125" style="37" customWidth="1"/>
    <col min="316" max="318" width="12" style="37" customWidth="1"/>
    <col min="319" max="320" width="14.5" style="37" customWidth="1"/>
    <col min="321" max="321" width="13.1640625" style="37" customWidth="1"/>
    <col min="322" max="322" width="14.5" style="37" customWidth="1"/>
    <col min="323" max="323" width="13.1640625" style="37" customWidth="1"/>
    <col min="324" max="324" width="14.5" style="37" customWidth="1"/>
    <col min="325" max="325" width="13.1640625" style="37" customWidth="1"/>
    <col min="326" max="326" width="14.5" style="37" customWidth="1"/>
    <col min="327" max="327" width="13.1640625" style="37" customWidth="1"/>
    <col min="328" max="328" width="14.5" style="37" customWidth="1"/>
    <col min="329" max="329" width="13.1640625" style="37" customWidth="1"/>
    <col min="330" max="330" width="16.5" style="37" customWidth="1"/>
    <col min="331" max="331" width="12" style="37" customWidth="1"/>
    <col min="332" max="332" width="20" style="37" customWidth="1"/>
    <col min="333" max="333" width="14" style="37" customWidth="1"/>
    <col min="334" max="334" width="16.5" style="37" customWidth="1"/>
    <col min="335" max="335" width="12" style="37" customWidth="1"/>
    <col min="336" max="336" width="20" style="37" customWidth="1"/>
    <col min="337" max="337" width="14" style="37" customWidth="1"/>
    <col min="338" max="338" width="12.5" style="37" customWidth="1"/>
    <col min="339" max="341" width="0" style="37" hidden="1" customWidth="1"/>
    <col min="342" max="569" width="9.33203125" style="37"/>
    <col min="570" max="570" width="6" style="37" customWidth="1"/>
    <col min="571" max="571" width="37.83203125" style="37" customWidth="1"/>
    <col min="572" max="574" width="12" style="37" customWidth="1"/>
    <col min="575" max="576" width="14.5" style="37" customWidth="1"/>
    <col min="577" max="577" width="13.1640625" style="37" customWidth="1"/>
    <col min="578" max="578" width="14.5" style="37" customWidth="1"/>
    <col min="579" max="579" width="13.1640625" style="37" customWidth="1"/>
    <col min="580" max="580" width="14.5" style="37" customWidth="1"/>
    <col min="581" max="581" width="13.1640625" style="37" customWidth="1"/>
    <col min="582" max="582" width="14.5" style="37" customWidth="1"/>
    <col min="583" max="583" width="13.1640625" style="37" customWidth="1"/>
    <col min="584" max="584" width="14.5" style="37" customWidth="1"/>
    <col min="585" max="585" width="13.1640625" style="37" customWidth="1"/>
    <col min="586" max="586" width="16.5" style="37" customWidth="1"/>
    <col min="587" max="587" width="12" style="37" customWidth="1"/>
    <col min="588" max="588" width="20" style="37" customWidth="1"/>
    <col min="589" max="589" width="14" style="37" customWidth="1"/>
    <col min="590" max="590" width="16.5" style="37" customWidth="1"/>
    <col min="591" max="591" width="12" style="37" customWidth="1"/>
    <col min="592" max="592" width="20" style="37" customWidth="1"/>
    <col min="593" max="593" width="14" style="37" customWidth="1"/>
    <col min="594" max="594" width="12.5" style="37" customWidth="1"/>
    <col min="595" max="597" width="0" style="37" hidden="1" customWidth="1"/>
    <col min="598" max="825" width="9.33203125" style="37"/>
    <col min="826" max="826" width="6" style="37" customWidth="1"/>
    <col min="827" max="827" width="37.83203125" style="37" customWidth="1"/>
    <col min="828" max="830" width="12" style="37" customWidth="1"/>
    <col min="831" max="832" width="14.5" style="37" customWidth="1"/>
    <col min="833" max="833" width="13.1640625" style="37" customWidth="1"/>
    <col min="834" max="834" width="14.5" style="37" customWidth="1"/>
    <col min="835" max="835" width="13.1640625" style="37" customWidth="1"/>
    <col min="836" max="836" width="14.5" style="37" customWidth="1"/>
    <col min="837" max="837" width="13.1640625" style="37" customWidth="1"/>
    <col min="838" max="838" width="14.5" style="37" customWidth="1"/>
    <col min="839" max="839" width="13.1640625" style="37" customWidth="1"/>
    <col min="840" max="840" width="14.5" style="37" customWidth="1"/>
    <col min="841" max="841" width="13.1640625" style="37" customWidth="1"/>
    <col min="842" max="842" width="16.5" style="37" customWidth="1"/>
    <col min="843" max="843" width="12" style="37" customWidth="1"/>
    <col min="844" max="844" width="20" style="37" customWidth="1"/>
    <col min="845" max="845" width="14" style="37" customWidth="1"/>
    <col min="846" max="846" width="16.5" style="37" customWidth="1"/>
    <col min="847" max="847" width="12" style="37" customWidth="1"/>
    <col min="848" max="848" width="20" style="37" customWidth="1"/>
    <col min="849" max="849" width="14" style="37" customWidth="1"/>
    <col min="850" max="850" width="12.5" style="37" customWidth="1"/>
    <col min="851" max="853" width="0" style="37" hidden="1" customWidth="1"/>
    <col min="854" max="1081" width="9.33203125" style="37"/>
    <col min="1082" max="1082" width="6" style="37" customWidth="1"/>
    <col min="1083" max="1083" width="37.83203125" style="37" customWidth="1"/>
    <col min="1084" max="1086" width="12" style="37" customWidth="1"/>
    <col min="1087" max="1088" width="14.5" style="37" customWidth="1"/>
    <col min="1089" max="1089" width="13.1640625" style="37" customWidth="1"/>
    <col min="1090" max="1090" width="14.5" style="37" customWidth="1"/>
    <col min="1091" max="1091" width="13.1640625" style="37" customWidth="1"/>
    <col min="1092" max="1092" width="14.5" style="37" customWidth="1"/>
    <col min="1093" max="1093" width="13.1640625" style="37" customWidth="1"/>
    <col min="1094" max="1094" width="14.5" style="37" customWidth="1"/>
    <col min="1095" max="1095" width="13.1640625" style="37" customWidth="1"/>
    <col min="1096" max="1096" width="14.5" style="37" customWidth="1"/>
    <col min="1097" max="1097" width="13.1640625" style="37" customWidth="1"/>
    <col min="1098" max="1098" width="16.5" style="37" customWidth="1"/>
    <col min="1099" max="1099" width="12" style="37" customWidth="1"/>
    <col min="1100" max="1100" width="20" style="37" customWidth="1"/>
    <col min="1101" max="1101" width="14" style="37" customWidth="1"/>
    <col min="1102" max="1102" width="16.5" style="37" customWidth="1"/>
    <col min="1103" max="1103" width="12" style="37" customWidth="1"/>
    <col min="1104" max="1104" width="20" style="37" customWidth="1"/>
    <col min="1105" max="1105" width="14" style="37" customWidth="1"/>
    <col min="1106" max="1106" width="12.5" style="37" customWidth="1"/>
    <col min="1107" max="1109" width="0" style="37" hidden="1" customWidth="1"/>
    <col min="1110" max="1337" width="9.33203125" style="37"/>
    <col min="1338" max="1338" width="6" style="37" customWidth="1"/>
    <col min="1339" max="1339" width="37.83203125" style="37" customWidth="1"/>
    <col min="1340" max="1342" width="12" style="37" customWidth="1"/>
    <col min="1343" max="1344" width="14.5" style="37" customWidth="1"/>
    <col min="1345" max="1345" width="13.1640625" style="37" customWidth="1"/>
    <col min="1346" max="1346" width="14.5" style="37" customWidth="1"/>
    <col min="1347" max="1347" width="13.1640625" style="37" customWidth="1"/>
    <col min="1348" max="1348" width="14.5" style="37" customWidth="1"/>
    <col min="1349" max="1349" width="13.1640625" style="37" customWidth="1"/>
    <col min="1350" max="1350" width="14.5" style="37" customWidth="1"/>
    <col min="1351" max="1351" width="13.1640625" style="37" customWidth="1"/>
    <col min="1352" max="1352" width="14.5" style="37" customWidth="1"/>
    <col min="1353" max="1353" width="13.1640625" style="37" customWidth="1"/>
    <col min="1354" max="1354" width="16.5" style="37" customWidth="1"/>
    <col min="1355" max="1355" width="12" style="37" customWidth="1"/>
    <col min="1356" max="1356" width="20" style="37" customWidth="1"/>
    <col min="1357" max="1357" width="14" style="37" customWidth="1"/>
    <col min="1358" max="1358" width="16.5" style="37" customWidth="1"/>
    <col min="1359" max="1359" width="12" style="37" customWidth="1"/>
    <col min="1360" max="1360" width="20" style="37" customWidth="1"/>
    <col min="1361" max="1361" width="14" style="37" customWidth="1"/>
    <col min="1362" max="1362" width="12.5" style="37" customWidth="1"/>
    <col min="1363" max="1365" width="0" style="37" hidden="1" customWidth="1"/>
    <col min="1366" max="1593" width="9.33203125" style="37"/>
    <col min="1594" max="1594" width="6" style="37" customWidth="1"/>
    <col min="1595" max="1595" width="37.83203125" style="37" customWidth="1"/>
    <col min="1596" max="1598" width="12" style="37" customWidth="1"/>
    <col min="1599" max="1600" width="14.5" style="37" customWidth="1"/>
    <col min="1601" max="1601" width="13.1640625" style="37" customWidth="1"/>
    <col min="1602" max="1602" width="14.5" style="37" customWidth="1"/>
    <col min="1603" max="1603" width="13.1640625" style="37" customWidth="1"/>
    <col min="1604" max="1604" width="14.5" style="37" customWidth="1"/>
    <col min="1605" max="1605" width="13.1640625" style="37" customWidth="1"/>
    <col min="1606" max="1606" width="14.5" style="37" customWidth="1"/>
    <col min="1607" max="1607" width="13.1640625" style="37" customWidth="1"/>
    <col min="1608" max="1608" width="14.5" style="37" customWidth="1"/>
    <col min="1609" max="1609" width="13.1640625" style="37" customWidth="1"/>
    <col min="1610" max="1610" width="16.5" style="37" customWidth="1"/>
    <col min="1611" max="1611" width="12" style="37" customWidth="1"/>
    <col min="1612" max="1612" width="20" style="37" customWidth="1"/>
    <col min="1613" max="1613" width="14" style="37" customWidth="1"/>
    <col min="1614" max="1614" width="16.5" style="37" customWidth="1"/>
    <col min="1615" max="1615" width="12" style="37" customWidth="1"/>
    <col min="1616" max="1616" width="20" style="37" customWidth="1"/>
    <col min="1617" max="1617" width="14" style="37" customWidth="1"/>
    <col min="1618" max="1618" width="12.5" style="37" customWidth="1"/>
    <col min="1619" max="1621" width="0" style="37" hidden="1" customWidth="1"/>
    <col min="1622" max="1849" width="9.33203125" style="37"/>
    <col min="1850" max="1850" width="6" style="37" customWidth="1"/>
    <col min="1851" max="1851" width="37.83203125" style="37" customWidth="1"/>
    <col min="1852" max="1854" width="12" style="37" customWidth="1"/>
    <col min="1855" max="1856" width="14.5" style="37" customWidth="1"/>
    <col min="1857" max="1857" width="13.1640625" style="37" customWidth="1"/>
    <col min="1858" max="1858" width="14.5" style="37" customWidth="1"/>
    <col min="1859" max="1859" width="13.1640625" style="37" customWidth="1"/>
    <col min="1860" max="1860" width="14.5" style="37" customWidth="1"/>
    <col min="1861" max="1861" width="13.1640625" style="37" customWidth="1"/>
    <col min="1862" max="1862" width="14.5" style="37" customWidth="1"/>
    <col min="1863" max="1863" width="13.1640625" style="37" customWidth="1"/>
    <col min="1864" max="1864" width="14.5" style="37" customWidth="1"/>
    <col min="1865" max="1865" width="13.1640625" style="37" customWidth="1"/>
    <col min="1866" max="1866" width="16.5" style="37" customWidth="1"/>
    <col min="1867" max="1867" width="12" style="37" customWidth="1"/>
    <col min="1868" max="1868" width="20" style="37" customWidth="1"/>
    <col min="1869" max="1869" width="14" style="37" customWidth="1"/>
    <col min="1870" max="1870" width="16.5" style="37" customWidth="1"/>
    <col min="1871" max="1871" width="12" style="37" customWidth="1"/>
    <col min="1872" max="1872" width="20" style="37" customWidth="1"/>
    <col min="1873" max="1873" width="14" style="37" customWidth="1"/>
    <col min="1874" max="1874" width="12.5" style="37" customWidth="1"/>
    <col min="1875" max="1877" width="0" style="37" hidden="1" customWidth="1"/>
    <col min="1878" max="2105" width="9.33203125" style="37"/>
    <col min="2106" max="2106" width="6" style="37" customWidth="1"/>
    <col min="2107" max="2107" width="37.83203125" style="37" customWidth="1"/>
    <col min="2108" max="2110" width="12" style="37" customWidth="1"/>
    <col min="2111" max="2112" width="14.5" style="37" customWidth="1"/>
    <col min="2113" max="2113" width="13.1640625" style="37" customWidth="1"/>
    <col min="2114" max="2114" width="14.5" style="37" customWidth="1"/>
    <col min="2115" max="2115" width="13.1640625" style="37" customWidth="1"/>
    <col min="2116" max="2116" width="14.5" style="37" customWidth="1"/>
    <col min="2117" max="2117" width="13.1640625" style="37" customWidth="1"/>
    <col min="2118" max="2118" width="14.5" style="37" customWidth="1"/>
    <col min="2119" max="2119" width="13.1640625" style="37" customWidth="1"/>
    <col min="2120" max="2120" width="14.5" style="37" customWidth="1"/>
    <col min="2121" max="2121" width="13.1640625" style="37" customWidth="1"/>
    <col min="2122" max="2122" width="16.5" style="37" customWidth="1"/>
    <col min="2123" max="2123" width="12" style="37" customWidth="1"/>
    <col min="2124" max="2124" width="20" style="37" customWidth="1"/>
    <col min="2125" max="2125" width="14" style="37" customWidth="1"/>
    <col min="2126" max="2126" width="16.5" style="37" customWidth="1"/>
    <col min="2127" max="2127" width="12" style="37" customWidth="1"/>
    <col min="2128" max="2128" width="20" style="37" customWidth="1"/>
    <col min="2129" max="2129" width="14" style="37" customWidth="1"/>
    <col min="2130" max="2130" width="12.5" style="37" customWidth="1"/>
    <col min="2131" max="2133" width="0" style="37" hidden="1" customWidth="1"/>
    <col min="2134" max="2361" width="9.33203125" style="37"/>
    <col min="2362" max="2362" width="6" style="37" customWidth="1"/>
    <col min="2363" max="2363" width="37.83203125" style="37" customWidth="1"/>
    <col min="2364" max="2366" width="12" style="37" customWidth="1"/>
    <col min="2367" max="2368" width="14.5" style="37" customWidth="1"/>
    <col min="2369" max="2369" width="13.1640625" style="37" customWidth="1"/>
    <col min="2370" max="2370" width="14.5" style="37" customWidth="1"/>
    <col min="2371" max="2371" width="13.1640625" style="37" customWidth="1"/>
    <col min="2372" max="2372" width="14.5" style="37" customWidth="1"/>
    <col min="2373" max="2373" width="13.1640625" style="37" customWidth="1"/>
    <col min="2374" max="2374" width="14.5" style="37" customWidth="1"/>
    <col min="2375" max="2375" width="13.1640625" style="37" customWidth="1"/>
    <col min="2376" max="2376" width="14.5" style="37" customWidth="1"/>
    <col min="2377" max="2377" width="13.1640625" style="37" customWidth="1"/>
    <col min="2378" max="2378" width="16.5" style="37" customWidth="1"/>
    <col min="2379" max="2379" width="12" style="37" customWidth="1"/>
    <col min="2380" max="2380" width="20" style="37" customWidth="1"/>
    <col min="2381" max="2381" width="14" style="37" customWidth="1"/>
    <col min="2382" max="2382" width="16.5" style="37" customWidth="1"/>
    <col min="2383" max="2383" width="12" style="37" customWidth="1"/>
    <col min="2384" max="2384" width="20" style="37" customWidth="1"/>
    <col min="2385" max="2385" width="14" style="37" customWidth="1"/>
    <col min="2386" max="2386" width="12.5" style="37" customWidth="1"/>
    <col min="2387" max="2389" width="0" style="37" hidden="1" customWidth="1"/>
    <col min="2390" max="2617" width="9.33203125" style="37"/>
    <col min="2618" max="2618" width="6" style="37" customWidth="1"/>
    <col min="2619" max="2619" width="37.83203125" style="37" customWidth="1"/>
    <col min="2620" max="2622" width="12" style="37" customWidth="1"/>
    <col min="2623" max="2624" width="14.5" style="37" customWidth="1"/>
    <col min="2625" max="2625" width="13.1640625" style="37" customWidth="1"/>
    <col min="2626" max="2626" width="14.5" style="37" customWidth="1"/>
    <col min="2627" max="2627" width="13.1640625" style="37" customWidth="1"/>
    <col min="2628" max="2628" width="14.5" style="37" customWidth="1"/>
    <col min="2629" max="2629" width="13.1640625" style="37" customWidth="1"/>
    <col min="2630" max="2630" width="14.5" style="37" customWidth="1"/>
    <col min="2631" max="2631" width="13.1640625" style="37" customWidth="1"/>
    <col min="2632" max="2632" width="14.5" style="37" customWidth="1"/>
    <col min="2633" max="2633" width="13.1640625" style="37" customWidth="1"/>
    <col min="2634" max="2634" width="16.5" style="37" customWidth="1"/>
    <col min="2635" max="2635" width="12" style="37" customWidth="1"/>
    <col min="2636" max="2636" width="20" style="37" customWidth="1"/>
    <col min="2637" max="2637" width="14" style="37" customWidth="1"/>
    <col min="2638" max="2638" width="16.5" style="37" customWidth="1"/>
    <col min="2639" max="2639" width="12" style="37" customWidth="1"/>
    <col min="2640" max="2640" width="20" style="37" customWidth="1"/>
    <col min="2641" max="2641" width="14" style="37" customWidth="1"/>
    <col min="2642" max="2642" width="12.5" style="37" customWidth="1"/>
    <col min="2643" max="2645" width="0" style="37" hidden="1" customWidth="1"/>
    <col min="2646" max="2873" width="9.33203125" style="37"/>
    <col min="2874" max="2874" width="6" style="37" customWidth="1"/>
    <col min="2875" max="2875" width="37.83203125" style="37" customWidth="1"/>
    <col min="2876" max="2878" width="12" style="37" customWidth="1"/>
    <col min="2879" max="2880" width="14.5" style="37" customWidth="1"/>
    <col min="2881" max="2881" width="13.1640625" style="37" customWidth="1"/>
    <col min="2882" max="2882" width="14.5" style="37" customWidth="1"/>
    <col min="2883" max="2883" width="13.1640625" style="37" customWidth="1"/>
    <col min="2884" max="2884" width="14.5" style="37" customWidth="1"/>
    <col min="2885" max="2885" width="13.1640625" style="37" customWidth="1"/>
    <col min="2886" max="2886" width="14.5" style="37" customWidth="1"/>
    <col min="2887" max="2887" width="13.1640625" style="37" customWidth="1"/>
    <col min="2888" max="2888" width="14.5" style="37" customWidth="1"/>
    <col min="2889" max="2889" width="13.1640625" style="37" customWidth="1"/>
    <col min="2890" max="2890" width="16.5" style="37" customWidth="1"/>
    <col min="2891" max="2891" width="12" style="37" customWidth="1"/>
    <col min="2892" max="2892" width="20" style="37" customWidth="1"/>
    <col min="2893" max="2893" width="14" style="37" customWidth="1"/>
    <col min="2894" max="2894" width="16.5" style="37" customWidth="1"/>
    <col min="2895" max="2895" width="12" style="37" customWidth="1"/>
    <col min="2896" max="2896" width="20" style="37" customWidth="1"/>
    <col min="2897" max="2897" width="14" style="37" customWidth="1"/>
    <col min="2898" max="2898" width="12.5" style="37" customWidth="1"/>
    <col min="2899" max="2901" width="0" style="37" hidden="1" customWidth="1"/>
    <col min="2902" max="3129" width="9.33203125" style="37"/>
    <col min="3130" max="3130" width="6" style="37" customWidth="1"/>
    <col min="3131" max="3131" width="37.83203125" style="37" customWidth="1"/>
    <col min="3132" max="3134" width="12" style="37" customWidth="1"/>
    <col min="3135" max="3136" width="14.5" style="37" customWidth="1"/>
    <col min="3137" max="3137" width="13.1640625" style="37" customWidth="1"/>
    <col min="3138" max="3138" width="14.5" style="37" customWidth="1"/>
    <col min="3139" max="3139" width="13.1640625" style="37" customWidth="1"/>
    <col min="3140" max="3140" width="14.5" style="37" customWidth="1"/>
    <col min="3141" max="3141" width="13.1640625" style="37" customWidth="1"/>
    <col min="3142" max="3142" width="14.5" style="37" customWidth="1"/>
    <col min="3143" max="3143" width="13.1640625" style="37" customWidth="1"/>
    <col min="3144" max="3144" width="14.5" style="37" customWidth="1"/>
    <col min="3145" max="3145" width="13.1640625" style="37" customWidth="1"/>
    <col min="3146" max="3146" width="16.5" style="37" customWidth="1"/>
    <col min="3147" max="3147" width="12" style="37" customWidth="1"/>
    <col min="3148" max="3148" width="20" style="37" customWidth="1"/>
    <col min="3149" max="3149" width="14" style="37" customWidth="1"/>
    <col min="3150" max="3150" width="16.5" style="37" customWidth="1"/>
    <col min="3151" max="3151" width="12" style="37" customWidth="1"/>
    <col min="3152" max="3152" width="20" style="37" customWidth="1"/>
    <col min="3153" max="3153" width="14" style="37" customWidth="1"/>
    <col min="3154" max="3154" width="12.5" style="37" customWidth="1"/>
    <col min="3155" max="3157" width="0" style="37" hidden="1" customWidth="1"/>
    <col min="3158" max="3385" width="9.33203125" style="37"/>
    <col min="3386" max="3386" width="6" style="37" customWidth="1"/>
    <col min="3387" max="3387" width="37.83203125" style="37" customWidth="1"/>
    <col min="3388" max="3390" width="12" style="37" customWidth="1"/>
    <col min="3391" max="3392" width="14.5" style="37" customWidth="1"/>
    <col min="3393" max="3393" width="13.1640625" style="37" customWidth="1"/>
    <col min="3394" max="3394" width="14.5" style="37" customWidth="1"/>
    <col min="3395" max="3395" width="13.1640625" style="37" customWidth="1"/>
    <col min="3396" max="3396" width="14.5" style="37" customWidth="1"/>
    <col min="3397" max="3397" width="13.1640625" style="37" customWidth="1"/>
    <col min="3398" max="3398" width="14.5" style="37" customWidth="1"/>
    <col min="3399" max="3399" width="13.1640625" style="37" customWidth="1"/>
    <col min="3400" max="3400" width="14.5" style="37" customWidth="1"/>
    <col min="3401" max="3401" width="13.1640625" style="37" customWidth="1"/>
    <col min="3402" max="3402" width="16.5" style="37" customWidth="1"/>
    <col min="3403" max="3403" width="12" style="37" customWidth="1"/>
    <col min="3404" max="3404" width="20" style="37" customWidth="1"/>
    <col min="3405" max="3405" width="14" style="37" customWidth="1"/>
    <col min="3406" max="3406" width="16.5" style="37" customWidth="1"/>
    <col min="3407" max="3407" width="12" style="37" customWidth="1"/>
    <col min="3408" max="3408" width="20" style="37" customWidth="1"/>
    <col min="3409" max="3409" width="14" style="37" customWidth="1"/>
    <col min="3410" max="3410" width="12.5" style="37" customWidth="1"/>
    <col min="3411" max="3413" width="0" style="37" hidden="1" customWidth="1"/>
    <col min="3414" max="3641" width="9.33203125" style="37"/>
    <col min="3642" max="3642" width="6" style="37" customWidth="1"/>
    <col min="3643" max="3643" width="37.83203125" style="37" customWidth="1"/>
    <col min="3644" max="3646" width="12" style="37" customWidth="1"/>
    <col min="3647" max="3648" width="14.5" style="37" customWidth="1"/>
    <col min="3649" max="3649" width="13.1640625" style="37" customWidth="1"/>
    <col min="3650" max="3650" width="14.5" style="37" customWidth="1"/>
    <col min="3651" max="3651" width="13.1640625" style="37" customWidth="1"/>
    <col min="3652" max="3652" width="14.5" style="37" customWidth="1"/>
    <col min="3653" max="3653" width="13.1640625" style="37" customWidth="1"/>
    <col min="3654" max="3654" width="14.5" style="37" customWidth="1"/>
    <col min="3655" max="3655" width="13.1640625" style="37" customWidth="1"/>
    <col min="3656" max="3656" width="14.5" style="37" customWidth="1"/>
    <col min="3657" max="3657" width="13.1640625" style="37" customWidth="1"/>
    <col min="3658" max="3658" width="16.5" style="37" customWidth="1"/>
    <col min="3659" max="3659" width="12" style="37" customWidth="1"/>
    <col min="3660" max="3660" width="20" style="37" customWidth="1"/>
    <col min="3661" max="3661" width="14" style="37" customWidth="1"/>
    <col min="3662" max="3662" width="16.5" style="37" customWidth="1"/>
    <col min="3663" max="3663" width="12" style="37" customWidth="1"/>
    <col min="3664" max="3664" width="20" style="37" customWidth="1"/>
    <col min="3665" max="3665" width="14" style="37" customWidth="1"/>
    <col min="3666" max="3666" width="12.5" style="37" customWidth="1"/>
    <col min="3667" max="3669" width="0" style="37" hidden="1" customWidth="1"/>
    <col min="3670" max="3897" width="9.33203125" style="37"/>
    <col min="3898" max="3898" width="6" style="37" customWidth="1"/>
    <col min="3899" max="3899" width="37.83203125" style="37" customWidth="1"/>
    <col min="3900" max="3902" width="12" style="37" customWidth="1"/>
    <col min="3903" max="3904" width="14.5" style="37" customWidth="1"/>
    <col min="3905" max="3905" width="13.1640625" style="37" customWidth="1"/>
    <col min="3906" max="3906" width="14.5" style="37" customWidth="1"/>
    <col min="3907" max="3907" width="13.1640625" style="37" customWidth="1"/>
    <col min="3908" max="3908" width="14.5" style="37" customWidth="1"/>
    <col min="3909" max="3909" width="13.1640625" style="37" customWidth="1"/>
    <col min="3910" max="3910" width="14.5" style="37" customWidth="1"/>
    <col min="3911" max="3911" width="13.1640625" style="37" customWidth="1"/>
    <col min="3912" max="3912" width="14.5" style="37" customWidth="1"/>
    <col min="3913" max="3913" width="13.1640625" style="37" customWidth="1"/>
    <col min="3914" max="3914" width="16.5" style="37" customWidth="1"/>
    <col min="3915" max="3915" width="12" style="37" customWidth="1"/>
    <col min="3916" max="3916" width="20" style="37" customWidth="1"/>
    <col min="3917" max="3917" width="14" style="37" customWidth="1"/>
    <col min="3918" max="3918" width="16.5" style="37" customWidth="1"/>
    <col min="3919" max="3919" width="12" style="37" customWidth="1"/>
    <col min="3920" max="3920" width="20" style="37" customWidth="1"/>
    <col min="3921" max="3921" width="14" style="37" customWidth="1"/>
    <col min="3922" max="3922" width="12.5" style="37" customWidth="1"/>
    <col min="3923" max="3925" width="0" style="37" hidden="1" customWidth="1"/>
    <col min="3926" max="4153" width="9.33203125" style="37"/>
    <col min="4154" max="4154" width="6" style="37" customWidth="1"/>
    <col min="4155" max="4155" width="37.83203125" style="37" customWidth="1"/>
    <col min="4156" max="4158" width="12" style="37" customWidth="1"/>
    <col min="4159" max="4160" width="14.5" style="37" customWidth="1"/>
    <col min="4161" max="4161" width="13.1640625" style="37" customWidth="1"/>
    <col min="4162" max="4162" width="14.5" style="37" customWidth="1"/>
    <col min="4163" max="4163" width="13.1640625" style="37" customWidth="1"/>
    <col min="4164" max="4164" width="14.5" style="37" customWidth="1"/>
    <col min="4165" max="4165" width="13.1640625" style="37" customWidth="1"/>
    <col min="4166" max="4166" width="14.5" style="37" customWidth="1"/>
    <col min="4167" max="4167" width="13.1640625" style="37" customWidth="1"/>
    <col min="4168" max="4168" width="14.5" style="37" customWidth="1"/>
    <col min="4169" max="4169" width="13.1640625" style="37" customWidth="1"/>
    <col min="4170" max="4170" width="16.5" style="37" customWidth="1"/>
    <col min="4171" max="4171" width="12" style="37" customWidth="1"/>
    <col min="4172" max="4172" width="20" style="37" customWidth="1"/>
    <col min="4173" max="4173" width="14" style="37" customWidth="1"/>
    <col min="4174" max="4174" width="16.5" style="37" customWidth="1"/>
    <col min="4175" max="4175" width="12" style="37" customWidth="1"/>
    <col min="4176" max="4176" width="20" style="37" customWidth="1"/>
    <col min="4177" max="4177" width="14" style="37" customWidth="1"/>
    <col min="4178" max="4178" width="12.5" style="37" customWidth="1"/>
    <col min="4179" max="4181" width="0" style="37" hidden="1" customWidth="1"/>
    <col min="4182" max="4409" width="9.33203125" style="37"/>
    <col min="4410" max="4410" width="6" style="37" customWidth="1"/>
    <col min="4411" max="4411" width="37.83203125" style="37" customWidth="1"/>
    <col min="4412" max="4414" width="12" style="37" customWidth="1"/>
    <col min="4415" max="4416" width="14.5" style="37" customWidth="1"/>
    <col min="4417" max="4417" width="13.1640625" style="37" customWidth="1"/>
    <col min="4418" max="4418" width="14.5" style="37" customWidth="1"/>
    <col min="4419" max="4419" width="13.1640625" style="37" customWidth="1"/>
    <col min="4420" max="4420" width="14.5" style="37" customWidth="1"/>
    <col min="4421" max="4421" width="13.1640625" style="37" customWidth="1"/>
    <col min="4422" max="4422" width="14.5" style="37" customWidth="1"/>
    <col min="4423" max="4423" width="13.1640625" style="37" customWidth="1"/>
    <col min="4424" max="4424" width="14.5" style="37" customWidth="1"/>
    <col min="4425" max="4425" width="13.1640625" style="37" customWidth="1"/>
    <col min="4426" max="4426" width="16.5" style="37" customWidth="1"/>
    <col min="4427" max="4427" width="12" style="37" customWidth="1"/>
    <col min="4428" max="4428" width="20" style="37" customWidth="1"/>
    <col min="4429" max="4429" width="14" style="37" customWidth="1"/>
    <col min="4430" max="4430" width="16.5" style="37" customWidth="1"/>
    <col min="4431" max="4431" width="12" style="37" customWidth="1"/>
    <col min="4432" max="4432" width="20" style="37" customWidth="1"/>
    <col min="4433" max="4433" width="14" style="37" customWidth="1"/>
    <col min="4434" max="4434" width="12.5" style="37" customWidth="1"/>
    <col min="4435" max="4437" width="0" style="37" hidden="1" customWidth="1"/>
    <col min="4438" max="4665" width="9.33203125" style="37"/>
    <col min="4666" max="4666" width="6" style="37" customWidth="1"/>
    <col min="4667" max="4667" width="37.83203125" style="37" customWidth="1"/>
    <col min="4668" max="4670" width="12" style="37" customWidth="1"/>
    <col min="4671" max="4672" width="14.5" style="37" customWidth="1"/>
    <col min="4673" max="4673" width="13.1640625" style="37" customWidth="1"/>
    <col min="4674" max="4674" width="14.5" style="37" customWidth="1"/>
    <col min="4675" max="4675" width="13.1640625" style="37" customWidth="1"/>
    <col min="4676" max="4676" width="14.5" style="37" customWidth="1"/>
    <col min="4677" max="4677" width="13.1640625" style="37" customWidth="1"/>
    <col min="4678" max="4678" width="14.5" style="37" customWidth="1"/>
    <col min="4679" max="4679" width="13.1640625" style="37" customWidth="1"/>
    <col min="4680" max="4680" width="14.5" style="37" customWidth="1"/>
    <col min="4681" max="4681" width="13.1640625" style="37" customWidth="1"/>
    <col min="4682" max="4682" width="16.5" style="37" customWidth="1"/>
    <col min="4683" max="4683" width="12" style="37" customWidth="1"/>
    <col min="4684" max="4684" width="20" style="37" customWidth="1"/>
    <col min="4685" max="4685" width="14" style="37" customWidth="1"/>
    <col min="4686" max="4686" width="16.5" style="37" customWidth="1"/>
    <col min="4687" max="4687" width="12" style="37" customWidth="1"/>
    <col min="4688" max="4688" width="20" style="37" customWidth="1"/>
    <col min="4689" max="4689" width="14" style="37" customWidth="1"/>
    <col min="4690" max="4690" width="12.5" style="37" customWidth="1"/>
    <col min="4691" max="4693" width="0" style="37" hidden="1" customWidth="1"/>
    <col min="4694" max="4921" width="9.33203125" style="37"/>
    <col min="4922" max="4922" width="6" style="37" customWidth="1"/>
    <col min="4923" max="4923" width="37.83203125" style="37" customWidth="1"/>
    <col min="4924" max="4926" width="12" style="37" customWidth="1"/>
    <col min="4927" max="4928" width="14.5" style="37" customWidth="1"/>
    <col min="4929" max="4929" width="13.1640625" style="37" customWidth="1"/>
    <col min="4930" max="4930" width="14.5" style="37" customWidth="1"/>
    <col min="4931" max="4931" width="13.1640625" style="37" customWidth="1"/>
    <col min="4932" max="4932" width="14.5" style="37" customWidth="1"/>
    <col min="4933" max="4933" width="13.1640625" style="37" customWidth="1"/>
    <col min="4934" max="4934" width="14.5" style="37" customWidth="1"/>
    <col min="4935" max="4935" width="13.1640625" style="37" customWidth="1"/>
    <col min="4936" max="4936" width="14.5" style="37" customWidth="1"/>
    <col min="4937" max="4937" width="13.1640625" style="37" customWidth="1"/>
    <col min="4938" max="4938" width="16.5" style="37" customWidth="1"/>
    <col min="4939" max="4939" width="12" style="37" customWidth="1"/>
    <col min="4940" max="4940" width="20" style="37" customWidth="1"/>
    <col min="4941" max="4941" width="14" style="37" customWidth="1"/>
    <col min="4942" max="4942" width="16.5" style="37" customWidth="1"/>
    <col min="4943" max="4943" width="12" style="37" customWidth="1"/>
    <col min="4944" max="4944" width="20" style="37" customWidth="1"/>
    <col min="4945" max="4945" width="14" style="37" customWidth="1"/>
    <col min="4946" max="4946" width="12.5" style="37" customWidth="1"/>
    <col min="4947" max="4949" width="0" style="37" hidden="1" customWidth="1"/>
    <col min="4950" max="5177" width="9.33203125" style="37"/>
    <col min="5178" max="5178" width="6" style="37" customWidth="1"/>
    <col min="5179" max="5179" width="37.83203125" style="37" customWidth="1"/>
    <col min="5180" max="5182" width="12" style="37" customWidth="1"/>
    <col min="5183" max="5184" width="14.5" style="37" customWidth="1"/>
    <col min="5185" max="5185" width="13.1640625" style="37" customWidth="1"/>
    <col min="5186" max="5186" width="14.5" style="37" customWidth="1"/>
    <col min="5187" max="5187" width="13.1640625" style="37" customWidth="1"/>
    <col min="5188" max="5188" width="14.5" style="37" customWidth="1"/>
    <col min="5189" max="5189" width="13.1640625" style="37" customWidth="1"/>
    <col min="5190" max="5190" width="14.5" style="37" customWidth="1"/>
    <col min="5191" max="5191" width="13.1640625" style="37" customWidth="1"/>
    <col min="5192" max="5192" width="14.5" style="37" customWidth="1"/>
    <col min="5193" max="5193" width="13.1640625" style="37" customWidth="1"/>
    <col min="5194" max="5194" width="16.5" style="37" customWidth="1"/>
    <col min="5195" max="5195" width="12" style="37" customWidth="1"/>
    <col min="5196" max="5196" width="20" style="37" customWidth="1"/>
    <col min="5197" max="5197" width="14" style="37" customWidth="1"/>
    <col min="5198" max="5198" width="16.5" style="37" customWidth="1"/>
    <col min="5199" max="5199" width="12" style="37" customWidth="1"/>
    <col min="5200" max="5200" width="20" style="37" customWidth="1"/>
    <col min="5201" max="5201" width="14" style="37" customWidth="1"/>
    <col min="5202" max="5202" width="12.5" style="37" customWidth="1"/>
    <col min="5203" max="5205" width="0" style="37" hidden="1" customWidth="1"/>
    <col min="5206" max="5433" width="9.33203125" style="37"/>
    <col min="5434" max="5434" width="6" style="37" customWidth="1"/>
    <col min="5435" max="5435" width="37.83203125" style="37" customWidth="1"/>
    <col min="5436" max="5438" width="12" style="37" customWidth="1"/>
    <col min="5439" max="5440" width="14.5" style="37" customWidth="1"/>
    <col min="5441" max="5441" width="13.1640625" style="37" customWidth="1"/>
    <col min="5442" max="5442" width="14.5" style="37" customWidth="1"/>
    <col min="5443" max="5443" width="13.1640625" style="37" customWidth="1"/>
    <col min="5444" max="5444" width="14.5" style="37" customWidth="1"/>
    <col min="5445" max="5445" width="13.1640625" style="37" customWidth="1"/>
    <col min="5446" max="5446" width="14.5" style="37" customWidth="1"/>
    <col min="5447" max="5447" width="13.1640625" style="37" customWidth="1"/>
    <col min="5448" max="5448" width="14.5" style="37" customWidth="1"/>
    <col min="5449" max="5449" width="13.1640625" style="37" customWidth="1"/>
    <col min="5450" max="5450" width="16.5" style="37" customWidth="1"/>
    <col min="5451" max="5451" width="12" style="37" customWidth="1"/>
    <col min="5452" max="5452" width="20" style="37" customWidth="1"/>
    <col min="5453" max="5453" width="14" style="37" customWidth="1"/>
    <col min="5454" max="5454" width="16.5" style="37" customWidth="1"/>
    <col min="5455" max="5455" width="12" style="37" customWidth="1"/>
    <col min="5456" max="5456" width="20" style="37" customWidth="1"/>
    <col min="5457" max="5457" width="14" style="37" customWidth="1"/>
    <col min="5458" max="5458" width="12.5" style="37" customWidth="1"/>
    <col min="5459" max="5461" width="0" style="37" hidden="1" customWidth="1"/>
    <col min="5462" max="5689" width="9.33203125" style="37"/>
    <col min="5690" max="5690" width="6" style="37" customWidth="1"/>
    <col min="5691" max="5691" width="37.83203125" style="37" customWidth="1"/>
    <col min="5692" max="5694" width="12" style="37" customWidth="1"/>
    <col min="5695" max="5696" width="14.5" style="37" customWidth="1"/>
    <col min="5697" max="5697" width="13.1640625" style="37" customWidth="1"/>
    <col min="5698" max="5698" width="14.5" style="37" customWidth="1"/>
    <col min="5699" max="5699" width="13.1640625" style="37" customWidth="1"/>
    <col min="5700" max="5700" width="14.5" style="37" customWidth="1"/>
    <col min="5701" max="5701" width="13.1640625" style="37" customWidth="1"/>
    <col min="5702" max="5702" width="14.5" style="37" customWidth="1"/>
    <col min="5703" max="5703" width="13.1640625" style="37" customWidth="1"/>
    <col min="5704" max="5704" width="14.5" style="37" customWidth="1"/>
    <col min="5705" max="5705" width="13.1640625" style="37" customWidth="1"/>
    <col min="5706" max="5706" width="16.5" style="37" customWidth="1"/>
    <col min="5707" max="5707" width="12" style="37" customWidth="1"/>
    <col min="5708" max="5708" width="20" style="37" customWidth="1"/>
    <col min="5709" max="5709" width="14" style="37" customWidth="1"/>
    <col min="5710" max="5710" width="16.5" style="37" customWidth="1"/>
    <col min="5711" max="5711" width="12" style="37" customWidth="1"/>
    <col min="5712" max="5712" width="20" style="37" customWidth="1"/>
    <col min="5713" max="5713" width="14" style="37" customWidth="1"/>
    <col min="5714" max="5714" width="12.5" style="37" customWidth="1"/>
    <col min="5715" max="5717" width="0" style="37" hidden="1" customWidth="1"/>
    <col min="5718" max="5945" width="9.33203125" style="37"/>
    <col min="5946" max="5946" width="6" style="37" customWidth="1"/>
    <col min="5947" max="5947" width="37.83203125" style="37" customWidth="1"/>
    <col min="5948" max="5950" width="12" style="37" customWidth="1"/>
    <col min="5951" max="5952" width="14.5" style="37" customWidth="1"/>
    <col min="5953" max="5953" width="13.1640625" style="37" customWidth="1"/>
    <col min="5954" max="5954" width="14.5" style="37" customWidth="1"/>
    <col min="5955" max="5955" width="13.1640625" style="37" customWidth="1"/>
    <col min="5956" max="5956" width="14.5" style="37" customWidth="1"/>
    <col min="5957" max="5957" width="13.1640625" style="37" customWidth="1"/>
    <col min="5958" max="5958" width="14.5" style="37" customWidth="1"/>
    <col min="5959" max="5959" width="13.1640625" style="37" customWidth="1"/>
    <col min="5960" max="5960" width="14.5" style="37" customWidth="1"/>
    <col min="5961" max="5961" width="13.1640625" style="37" customWidth="1"/>
    <col min="5962" max="5962" width="16.5" style="37" customWidth="1"/>
    <col min="5963" max="5963" width="12" style="37" customWidth="1"/>
    <col min="5964" max="5964" width="20" style="37" customWidth="1"/>
    <col min="5965" max="5965" width="14" style="37" customWidth="1"/>
    <col min="5966" max="5966" width="16.5" style="37" customWidth="1"/>
    <col min="5967" max="5967" width="12" style="37" customWidth="1"/>
    <col min="5968" max="5968" width="20" style="37" customWidth="1"/>
    <col min="5969" max="5969" width="14" style="37" customWidth="1"/>
    <col min="5970" max="5970" width="12.5" style="37" customWidth="1"/>
    <col min="5971" max="5973" width="0" style="37" hidden="1" customWidth="1"/>
    <col min="5974" max="6201" width="9.33203125" style="37"/>
    <col min="6202" max="6202" width="6" style="37" customWidth="1"/>
    <col min="6203" max="6203" width="37.83203125" style="37" customWidth="1"/>
    <col min="6204" max="6206" width="12" style="37" customWidth="1"/>
    <col min="6207" max="6208" width="14.5" style="37" customWidth="1"/>
    <col min="6209" max="6209" width="13.1640625" style="37" customWidth="1"/>
    <col min="6210" max="6210" width="14.5" style="37" customWidth="1"/>
    <col min="6211" max="6211" width="13.1640625" style="37" customWidth="1"/>
    <col min="6212" max="6212" width="14.5" style="37" customWidth="1"/>
    <col min="6213" max="6213" width="13.1640625" style="37" customWidth="1"/>
    <col min="6214" max="6214" width="14.5" style="37" customWidth="1"/>
    <col min="6215" max="6215" width="13.1640625" style="37" customWidth="1"/>
    <col min="6216" max="6216" width="14.5" style="37" customWidth="1"/>
    <col min="6217" max="6217" width="13.1640625" style="37" customWidth="1"/>
    <col min="6218" max="6218" width="16.5" style="37" customWidth="1"/>
    <col min="6219" max="6219" width="12" style="37" customWidth="1"/>
    <col min="6220" max="6220" width="20" style="37" customWidth="1"/>
    <col min="6221" max="6221" width="14" style="37" customWidth="1"/>
    <col min="6222" max="6222" width="16.5" style="37" customWidth="1"/>
    <col min="6223" max="6223" width="12" style="37" customWidth="1"/>
    <col min="6224" max="6224" width="20" style="37" customWidth="1"/>
    <col min="6225" max="6225" width="14" style="37" customWidth="1"/>
    <col min="6226" max="6226" width="12.5" style="37" customWidth="1"/>
    <col min="6227" max="6229" width="0" style="37" hidden="1" customWidth="1"/>
    <col min="6230" max="6457" width="9.33203125" style="37"/>
    <col min="6458" max="6458" width="6" style="37" customWidth="1"/>
    <col min="6459" max="6459" width="37.83203125" style="37" customWidth="1"/>
    <col min="6460" max="6462" width="12" style="37" customWidth="1"/>
    <col min="6463" max="6464" width="14.5" style="37" customWidth="1"/>
    <col min="6465" max="6465" width="13.1640625" style="37" customWidth="1"/>
    <col min="6466" max="6466" width="14.5" style="37" customWidth="1"/>
    <col min="6467" max="6467" width="13.1640625" style="37" customWidth="1"/>
    <col min="6468" max="6468" width="14.5" style="37" customWidth="1"/>
    <col min="6469" max="6469" width="13.1640625" style="37" customWidth="1"/>
    <col min="6470" max="6470" width="14.5" style="37" customWidth="1"/>
    <col min="6471" max="6471" width="13.1640625" style="37" customWidth="1"/>
    <col min="6472" max="6472" width="14.5" style="37" customWidth="1"/>
    <col min="6473" max="6473" width="13.1640625" style="37" customWidth="1"/>
    <col min="6474" max="6474" width="16.5" style="37" customWidth="1"/>
    <col min="6475" max="6475" width="12" style="37" customWidth="1"/>
    <col min="6476" max="6476" width="20" style="37" customWidth="1"/>
    <col min="6477" max="6477" width="14" style="37" customWidth="1"/>
    <col min="6478" max="6478" width="16.5" style="37" customWidth="1"/>
    <col min="6479" max="6479" width="12" style="37" customWidth="1"/>
    <col min="6480" max="6480" width="20" style="37" customWidth="1"/>
    <col min="6481" max="6481" width="14" style="37" customWidth="1"/>
    <col min="6482" max="6482" width="12.5" style="37" customWidth="1"/>
    <col min="6483" max="6485" width="0" style="37" hidden="1" customWidth="1"/>
    <col min="6486" max="6713" width="9.33203125" style="37"/>
    <col min="6714" max="6714" width="6" style="37" customWidth="1"/>
    <col min="6715" max="6715" width="37.83203125" style="37" customWidth="1"/>
    <col min="6716" max="6718" width="12" style="37" customWidth="1"/>
    <col min="6719" max="6720" width="14.5" style="37" customWidth="1"/>
    <col min="6721" max="6721" width="13.1640625" style="37" customWidth="1"/>
    <col min="6722" max="6722" width="14.5" style="37" customWidth="1"/>
    <col min="6723" max="6723" width="13.1640625" style="37" customWidth="1"/>
    <col min="6724" max="6724" width="14.5" style="37" customWidth="1"/>
    <col min="6725" max="6725" width="13.1640625" style="37" customWidth="1"/>
    <col min="6726" max="6726" width="14.5" style="37" customWidth="1"/>
    <col min="6727" max="6727" width="13.1640625" style="37" customWidth="1"/>
    <col min="6728" max="6728" width="14.5" style="37" customWidth="1"/>
    <col min="6729" max="6729" width="13.1640625" style="37" customWidth="1"/>
    <col min="6730" max="6730" width="16.5" style="37" customWidth="1"/>
    <col min="6731" max="6731" width="12" style="37" customWidth="1"/>
    <col min="6732" max="6732" width="20" style="37" customWidth="1"/>
    <col min="6733" max="6733" width="14" style="37" customWidth="1"/>
    <col min="6734" max="6734" width="16.5" style="37" customWidth="1"/>
    <col min="6735" max="6735" width="12" style="37" customWidth="1"/>
    <col min="6736" max="6736" width="20" style="37" customWidth="1"/>
    <col min="6737" max="6737" width="14" style="37" customWidth="1"/>
    <col min="6738" max="6738" width="12.5" style="37" customWidth="1"/>
    <col min="6739" max="6741" width="0" style="37" hidden="1" customWidth="1"/>
    <col min="6742" max="6969" width="9.33203125" style="37"/>
    <col min="6970" max="6970" width="6" style="37" customWidth="1"/>
    <col min="6971" max="6971" width="37.83203125" style="37" customWidth="1"/>
    <col min="6972" max="6974" width="12" style="37" customWidth="1"/>
    <col min="6975" max="6976" width="14.5" style="37" customWidth="1"/>
    <col min="6977" max="6977" width="13.1640625" style="37" customWidth="1"/>
    <col min="6978" max="6978" width="14.5" style="37" customWidth="1"/>
    <col min="6979" max="6979" width="13.1640625" style="37" customWidth="1"/>
    <col min="6980" max="6980" width="14.5" style="37" customWidth="1"/>
    <col min="6981" max="6981" width="13.1640625" style="37" customWidth="1"/>
    <col min="6982" max="6982" width="14.5" style="37" customWidth="1"/>
    <col min="6983" max="6983" width="13.1640625" style="37" customWidth="1"/>
    <col min="6984" max="6984" width="14.5" style="37" customWidth="1"/>
    <col min="6985" max="6985" width="13.1640625" style="37" customWidth="1"/>
    <col min="6986" max="6986" width="16.5" style="37" customWidth="1"/>
    <col min="6987" max="6987" width="12" style="37" customWidth="1"/>
    <col min="6988" max="6988" width="20" style="37" customWidth="1"/>
    <col min="6989" max="6989" width="14" style="37" customWidth="1"/>
    <col min="6990" max="6990" width="16.5" style="37" customWidth="1"/>
    <col min="6991" max="6991" width="12" style="37" customWidth="1"/>
    <col min="6992" max="6992" width="20" style="37" customWidth="1"/>
    <col min="6993" max="6993" width="14" style="37" customWidth="1"/>
    <col min="6994" max="6994" width="12.5" style="37" customWidth="1"/>
    <col min="6995" max="6997" width="0" style="37" hidden="1" customWidth="1"/>
    <col min="6998" max="7225" width="9.33203125" style="37"/>
    <col min="7226" max="7226" width="6" style="37" customWidth="1"/>
    <col min="7227" max="7227" width="37.83203125" style="37" customWidth="1"/>
    <col min="7228" max="7230" width="12" style="37" customWidth="1"/>
    <col min="7231" max="7232" width="14.5" style="37" customWidth="1"/>
    <col min="7233" max="7233" width="13.1640625" style="37" customWidth="1"/>
    <col min="7234" max="7234" width="14.5" style="37" customWidth="1"/>
    <col min="7235" max="7235" width="13.1640625" style="37" customWidth="1"/>
    <col min="7236" max="7236" width="14.5" style="37" customWidth="1"/>
    <col min="7237" max="7237" width="13.1640625" style="37" customWidth="1"/>
    <col min="7238" max="7238" width="14.5" style="37" customWidth="1"/>
    <col min="7239" max="7239" width="13.1640625" style="37" customWidth="1"/>
    <col min="7240" max="7240" width="14.5" style="37" customWidth="1"/>
    <col min="7241" max="7241" width="13.1640625" style="37" customWidth="1"/>
    <col min="7242" max="7242" width="16.5" style="37" customWidth="1"/>
    <col min="7243" max="7243" width="12" style="37" customWidth="1"/>
    <col min="7244" max="7244" width="20" style="37" customWidth="1"/>
    <col min="7245" max="7245" width="14" style="37" customWidth="1"/>
    <col min="7246" max="7246" width="16.5" style="37" customWidth="1"/>
    <col min="7247" max="7247" width="12" style="37" customWidth="1"/>
    <col min="7248" max="7248" width="20" style="37" customWidth="1"/>
    <col min="7249" max="7249" width="14" style="37" customWidth="1"/>
    <col min="7250" max="7250" width="12.5" style="37" customWidth="1"/>
    <col min="7251" max="7253" width="0" style="37" hidden="1" customWidth="1"/>
    <col min="7254" max="7481" width="9.33203125" style="37"/>
    <col min="7482" max="7482" width="6" style="37" customWidth="1"/>
    <col min="7483" max="7483" width="37.83203125" style="37" customWidth="1"/>
    <col min="7484" max="7486" width="12" style="37" customWidth="1"/>
    <col min="7487" max="7488" width="14.5" style="37" customWidth="1"/>
    <col min="7489" max="7489" width="13.1640625" style="37" customWidth="1"/>
    <col min="7490" max="7490" width="14.5" style="37" customWidth="1"/>
    <col min="7491" max="7491" width="13.1640625" style="37" customWidth="1"/>
    <col min="7492" max="7492" width="14.5" style="37" customWidth="1"/>
    <col min="7493" max="7493" width="13.1640625" style="37" customWidth="1"/>
    <col min="7494" max="7494" width="14.5" style="37" customWidth="1"/>
    <col min="7495" max="7495" width="13.1640625" style="37" customWidth="1"/>
    <col min="7496" max="7496" width="14.5" style="37" customWidth="1"/>
    <col min="7497" max="7497" width="13.1640625" style="37" customWidth="1"/>
    <col min="7498" max="7498" width="16.5" style="37" customWidth="1"/>
    <col min="7499" max="7499" width="12" style="37" customWidth="1"/>
    <col min="7500" max="7500" width="20" style="37" customWidth="1"/>
    <col min="7501" max="7501" width="14" style="37" customWidth="1"/>
    <col min="7502" max="7502" width="16.5" style="37" customWidth="1"/>
    <col min="7503" max="7503" width="12" style="37" customWidth="1"/>
    <col min="7504" max="7504" width="20" style="37" customWidth="1"/>
    <col min="7505" max="7505" width="14" style="37" customWidth="1"/>
    <col min="7506" max="7506" width="12.5" style="37" customWidth="1"/>
    <col min="7507" max="7509" width="0" style="37" hidden="1" customWidth="1"/>
    <col min="7510" max="7737" width="9.33203125" style="37"/>
    <col min="7738" max="7738" width="6" style="37" customWidth="1"/>
    <col min="7739" max="7739" width="37.83203125" style="37" customWidth="1"/>
    <col min="7740" max="7742" width="12" style="37" customWidth="1"/>
    <col min="7743" max="7744" width="14.5" style="37" customWidth="1"/>
    <col min="7745" max="7745" width="13.1640625" style="37" customWidth="1"/>
    <col min="7746" max="7746" width="14.5" style="37" customWidth="1"/>
    <col min="7747" max="7747" width="13.1640625" style="37" customWidth="1"/>
    <col min="7748" max="7748" width="14.5" style="37" customWidth="1"/>
    <col min="7749" max="7749" width="13.1640625" style="37" customWidth="1"/>
    <col min="7750" max="7750" width="14.5" style="37" customWidth="1"/>
    <col min="7751" max="7751" width="13.1640625" style="37" customWidth="1"/>
    <col min="7752" max="7752" width="14.5" style="37" customWidth="1"/>
    <col min="7753" max="7753" width="13.1640625" style="37" customWidth="1"/>
    <col min="7754" max="7754" width="16.5" style="37" customWidth="1"/>
    <col min="7755" max="7755" width="12" style="37" customWidth="1"/>
    <col min="7756" max="7756" width="20" style="37" customWidth="1"/>
    <col min="7757" max="7757" width="14" style="37" customWidth="1"/>
    <col min="7758" max="7758" width="16.5" style="37" customWidth="1"/>
    <col min="7759" max="7759" width="12" style="37" customWidth="1"/>
    <col min="7760" max="7760" width="20" style="37" customWidth="1"/>
    <col min="7761" max="7761" width="14" style="37" customWidth="1"/>
    <col min="7762" max="7762" width="12.5" style="37" customWidth="1"/>
    <col min="7763" max="7765" width="0" style="37" hidden="1" customWidth="1"/>
    <col min="7766" max="7993" width="9.33203125" style="37"/>
    <col min="7994" max="7994" width="6" style="37" customWidth="1"/>
    <col min="7995" max="7995" width="37.83203125" style="37" customWidth="1"/>
    <col min="7996" max="7998" width="12" style="37" customWidth="1"/>
    <col min="7999" max="8000" width="14.5" style="37" customWidth="1"/>
    <col min="8001" max="8001" width="13.1640625" style="37" customWidth="1"/>
    <col min="8002" max="8002" width="14.5" style="37" customWidth="1"/>
    <col min="8003" max="8003" width="13.1640625" style="37" customWidth="1"/>
    <col min="8004" max="8004" width="14.5" style="37" customWidth="1"/>
    <col min="8005" max="8005" width="13.1640625" style="37" customWidth="1"/>
    <col min="8006" max="8006" width="14.5" style="37" customWidth="1"/>
    <col min="8007" max="8007" width="13.1640625" style="37" customWidth="1"/>
    <col min="8008" max="8008" width="14.5" style="37" customWidth="1"/>
    <col min="8009" max="8009" width="13.1640625" style="37" customWidth="1"/>
    <col min="8010" max="8010" width="16.5" style="37" customWidth="1"/>
    <col min="8011" max="8011" width="12" style="37" customWidth="1"/>
    <col min="8012" max="8012" width="20" style="37" customWidth="1"/>
    <col min="8013" max="8013" width="14" style="37" customWidth="1"/>
    <col min="8014" max="8014" width="16.5" style="37" customWidth="1"/>
    <col min="8015" max="8015" width="12" style="37" customWidth="1"/>
    <col min="8016" max="8016" width="20" style="37" customWidth="1"/>
    <col min="8017" max="8017" width="14" style="37" customWidth="1"/>
    <col min="8018" max="8018" width="12.5" style="37" customWidth="1"/>
    <col min="8019" max="8021" width="0" style="37" hidden="1" customWidth="1"/>
    <col min="8022" max="8249" width="9.33203125" style="37"/>
    <col min="8250" max="8250" width="6" style="37" customWidth="1"/>
    <col min="8251" max="8251" width="37.83203125" style="37" customWidth="1"/>
    <col min="8252" max="8254" width="12" style="37" customWidth="1"/>
    <col min="8255" max="8256" width="14.5" style="37" customWidth="1"/>
    <col min="8257" max="8257" width="13.1640625" style="37" customWidth="1"/>
    <col min="8258" max="8258" width="14.5" style="37" customWidth="1"/>
    <col min="8259" max="8259" width="13.1640625" style="37" customWidth="1"/>
    <col min="8260" max="8260" width="14.5" style="37" customWidth="1"/>
    <col min="8261" max="8261" width="13.1640625" style="37" customWidth="1"/>
    <col min="8262" max="8262" width="14.5" style="37" customWidth="1"/>
    <col min="8263" max="8263" width="13.1640625" style="37" customWidth="1"/>
    <col min="8264" max="8264" width="14.5" style="37" customWidth="1"/>
    <col min="8265" max="8265" width="13.1640625" style="37" customWidth="1"/>
    <col min="8266" max="8266" width="16.5" style="37" customWidth="1"/>
    <col min="8267" max="8267" width="12" style="37" customWidth="1"/>
    <col min="8268" max="8268" width="20" style="37" customWidth="1"/>
    <col min="8269" max="8269" width="14" style="37" customWidth="1"/>
    <col min="8270" max="8270" width="16.5" style="37" customWidth="1"/>
    <col min="8271" max="8271" width="12" style="37" customWidth="1"/>
    <col min="8272" max="8272" width="20" style="37" customWidth="1"/>
    <col min="8273" max="8273" width="14" style="37" customWidth="1"/>
    <col min="8274" max="8274" width="12.5" style="37" customWidth="1"/>
    <col min="8275" max="8277" width="0" style="37" hidden="1" customWidth="1"/>
    <col min="8278" max="8505" width="9.33203125" style="37"/>
    <col min="8506" max="8506" width="6" style="37" customWidth="1"/>
    <col min="8507" max="8507" width="37.83203125" style="37" customWidth="1"/>
    <col min="8508" max="8510" width="12" style="37" customWidth="1"/>
    <col min="8511" max="8512" width="14.5" style="37" customWidth="1"/>
    <col min="8513" max="8513" width="13.1640625" style="37" customWidth="1"/>
    <col min="8514" max="8514" width="14.5" style="37" customWidth="1"/>
    <col min="8515" max="8515" width="13.1640625" style="37" customWidth="1"/>
    <col min="8516" max="8516" width="14.5" style="37" customWidth="1"/>
    <col min="8517" max="8517" width="13.1640625" style="37" customWidth="1"/>
    <col min="8518" max="8518" width="14.5" style="37" customWidth="1"/>
    <col min="8519" max="8519" width="13.1640625" style="37" customWidth="1"/>
    <col min="8520" max="8520" width="14.5" style="37" customWidth="1"/>
    <col min="8521" max="8521" width="13.1640625" style="37" customWidth="1"/>
    <col min="8522" max="8522" width="16.5" style="37" customWidth="1"/>
    <col min="8523" max="8523" width="12" style="37" customWidth="1"/>
    <col min="8524" max="8524" width="20" style="37" customWidth="1"/>
    <col min="8525" max="8525" width="14" style="37" customWidth="1"/>
    <col min="8526" max="8526" width="16.5" style="37" customWidth="1"/>
    <col min="8527" max="8527" width="12" style="37" customWidth="1"/>
    <col min="8528" max="8528" width="20" style="37" customWidth="1"/>
    <col min="8529" max="8529" width="14" style="37" customWidth="1"/>
    <col min="8530" max="8530" width="12.5" style="37" customWidth="1"/>
    <col min="8531" max="8533" width="0" style="37" hidden="1" customWidth="1"/>
    <col min="8534" max="8761" width="9.33203125" style="37"/>
    <col min="8762" max="8762" width="6" style="37" customWidth="1"/>
    <col min="8763" max="8763" width="37.83203125" style="37" customWidth="1"/>
    <col min="8764" max="8766" width="12" style="37" customWidth="1"/>
    <col min="8767" max="8768" width="14.5" style="37" customWidth="1"/>
    <col min="8769" max="8769" width="13.1640625" style="37" customWidth="1"/>
    <col min="8770" max="8770" width="14.5" style="37" customWidth="1"/>
    <col min="8771" max="8771" width="13.1640625" style="37" customWidth="1"/>
    <col min="8772" max="8772" width="14.5" style="37" customWidth="1"/>
    <col min="8773" max="8773" width="13.1640625" style="37" customWidth="1"/>
    <col min="8774" max="8774" width="14.5" style="37" customWidth="1"/>
    <col min="8775" max="8775" width="13.1640625" style="37" customWidth="1"/>
    <col min="8776" max="8776" width="14.5" style="37" customWidth="1"/>
    <col min="8777" max="8777" width="13.1640625" style="37" customWidth="1"/>
    <col min="8778" max="8778" width="16.5" style="37" customWidth="1"/>
    <col min="8779" max="8779" width="12" style="37" customWidth="1"/>
    <col min="8780" max="8780" width="20" style="37" customWidth="1"/>
    <col min="8781" max="8781" width="14" style="37" customWidth="1"/>
    <col min="8782" max="8782" width="16.5" style="37" customWidth="1"/>
    <col min="8783" max="8783" width="12" style="37" customWidth="1"/>
    <col min="8784" max="8784" width="20" style="37" customWidth="1"/>
    <col min="8785" max="8785" width="14" style="37" customWidth="1"/>
    <col min="8786" max="8786" width="12.5" style="37" customWidth="1"/>
    <col min="8787" max="8789" width="0" style="37" hidden="1" customWidth="1"/>
    <col min="8790" max="9017" width="9.33203125" style="37"/>
    <col min="9018" max="9018" width="6" style="37" customWidth="1"/>
    <col min="9019" max="9019" width="37.83203125" style="37" customWidth="1"/>
    <col min="9020" max="9022" width="12" style="37" customWidth="1"/>
    <col min="9023" max="9024" width="14.5" style="37" customWidth="1"/>
    <col min="9025" max="9025" width="13.1640625" style="37" customWidth="1"/>
    <col min="9026" max="9026" width="14.5" style="37" customWidth="1"/>
    <col min="9027" max="9027" width="13.1640625" style="37" customWidth="1"/>
    <col min="9028" max="9028" width="14.5" style="37" customWidth="1"/>
    <col min="9029" max="9029" width="13.1640625" style="37" customWidth="1"/>
    <col min="9030" max="9030" width="14.5" style="37" customWidth="1"/>
    <col min="9031" max="9031" width="13.1640625" style="37" customWidth="1"/>
    <col min="9032" max="9032" width="14.5" style="37" customWidth="1"/>
    <col min="9033" max="9033" width="13.1640625" style="37" customWidth="1"/>
    <col min="9034" max="9034" width="16.5" style="37" customWidth="1"/>
    <col min="9035" max="9035" width="12" style="37" customWidth="1"/>
    <col min="9036" max="9036" width="20" style="37" customWidth="1"/>
    <col min="9037" max="9037" width="14" style="37" customWidth="1"/>
    <col min="9038" max="9038" width="16.5" style="37" customWidth="1"/>
    <col min="9039" max="9039" width="12" style="37" customWidth="1"/>
    <col min="9040" max="9040" width="20" style="37" customWidth="1"/>
    <col min="9041" max="9041" width="14" style="37" customWidth="1"/>
    <col min="9042" max="9042" width="12.5" style="37" customWidth="1"/>
    <col min="9043" max="9045" width="0" style="37" hidden="1" customWidth="1"/>
    <col min="9046" max="9273" width="9.33203125" style="37"/>
    <col min="9274" max="9274" width="6" style="37" customWidth="1"/>
    <col min="9275" max="9275" width="37.83203125" style="37" customWidth="1"/>
    <col min="9276" max="9278" width="12" style="37" customWidth="1"/>
    <col min="9279" max="9280" width="14.5" style="37" customWidth="1"/>
    <col min="9281" max="9281" width="13.1640625" style="37" customWidth="1"/>
    <col min="9282" max="9282" width="14.5" style="37" customWidth="1"/>
    <col min="9283" max="9283" width="13.1640625" style="37" customWidth="1"/>
    <col min="9284" max="9284" width="14.5" style="37" customWidth="1"/>
    <col min="9285" max="9285" width="13.1640625" style="37" customWidth="1"/>
    <col min="9286" max="9286" width="14.5" style="37" customWidth="1"/>
    <col min="9287" max="9287" width="13.1640625" style="37" customWidth="1"/>
    <col min="9288" max="9288" width="14.5" style="37" customWidth="1"/>
    <col min="9289" max="9289" width="13.1640625" style="37" customWidth="1"/>
    <col min="9290" max="9290" width="16.5" style="37" customWidth="1"/>
    <col min="9291" max="9291" width="12" style="37" customWidth="1"/>
    <col min="9292" max="9292" width="20" style="37" customWidth="1"/>
    <col min="9293" max="9293" width="14" style="37" customWidth="1"/>
    <col min="9294" max="9294" width="16.5" style="37" customWidth="1"/>
    <col min="9295" max="9295" width="12" style="37" customWidth="1"/>
    <col min="9296" max="9296" width="20" style="37" customWidth="1"/>
    <col min="9297" max="9297" width="14" style="37" customWidth="1"/>
    <col min="9298" max="9298" width="12.5" style="37" customWidth="1"/>
    <col min="9299" max="9301" width="0" style="37" hidden="1" customWidth="1"/>
    <col min="9302" max="9529" width="9.33203125" style="37"/>
    <col min="9530" max="9530" width="6" style="37" customWidth="1"/>
    <col min="9531" max="9531" width="37.83203125" style="37" customWidth="1"/>
    <col min="9532" max="9534" width="12" style="37" customWidth="1"/>
    <col min="9535" max="9536" width="14.5" style="37" customWidth="1"/>
    <col min="9537" max="9537" width="13.1640625" style="37" customWidth="1"/>
    <col min="9538" max="9538" width="14.5" style="37" customWidth="1"/>
    <col min="9539" max="9539" width="13.1640625" style="37" customWidth="1"/>
    <col min="9540" max="9540" width="14.5" style="37" customWidth="1"/>
    <col min="9541" max="9541" width="13.1640625" style="37" customWidth="1"/>
    <col min="9542" max="9542" width="14.5" style="37" customWidth="1"/>
    <col min="9543" max="9543" width="13.1640625" style="37" customWidth="1"/>
    <col min="9544" max="9544" width="14.5" style="37" customWidth="1"/>
    <col min="9545" max="9545" width="13.1640625" style="37" customWidth="1"/>
    <col min="9546" max="9546" width="16.5" style="37" customWidth="1"/>
    <col min="9547" max="9547" width="12" style="37" customWidth="1"/>
    <col min="9548" max="9548" width="20" style="37" customWidth="1"/>
    <col min="9549" max="9549" width="14" style="37" customWidth="1"/>
    <col min="9550" max="9550" width="16.5" style="37" customWidth="1"/>
    <col min="9551" max="9551" width="12" style="37" customWidth="1"/>
    <col min="9552" max="9552" width="20" style="37" customWidth="1"/>
    <col min="9553" max="9553" width="14" style="37" customWidth="1"/>
    <col min="9554" max="9554" width="12.5" style="37" customWidth="1"/>
    <col min="9555" max="9557" width="0" style="37" hidden="1" customWidth="1"/>
    <col min="9558" max="9785" width="9.33203125" style="37"/>
    <col min="9786" max="9786" width="6" style="37" customWidth="1"/>
    <col min="9787" max="9787" width="37.83203125" style="37" customWidth="1"/>
    <col min="9788" max="9790" width="12" style="37" customWidth="1"/>
    <col min="9791" max="9792" width="14.5" style="37" customWidth="1"/>
    <col min="9793" max="9793" width="13.1640625" style="37" customWidth="1"/>
    <col min="9794" max="9794" width="14.5" style="37" customWidth="1"/>
    <col min="9795" max="9795" width="13.1640625" style="37" customWidth="1"/>
    <col min="9796" max="9796" width="14.5" style="37" customWidth="1"/>
    <col min="9797" max="9797" width="13.1640625" style="37" customWidth="1"/>
    <col min="9798" max="9798" width="14.5" style="37" customWidth="1"/>
    <col min="9799" max="9799" width="13.1640625" style="37" customWidth="1"/>
    <col min="9800" max="9800" width="14.5" style="37" customWidth="1"/>
    <col min="9801" max="9801" width="13.1640625" style="37" customWidth="1"/>
    <col min="9802" max="9802" width="16.5" style="37" customWidth="1"/>
    <col min="9803" max="9803" width="12" style="37" customWidth="1"/>
    <col min="9804" max="9804" width="20" style="37" customWidth="1"/>
    <col min="9805" max="9805" width="14" style="37" customWidth="1"/>
    <col min="9806" max="9806" width="16.5" style="37" customWidth="1"/>
    <col min="9807" max="9807" width="12" style="37" customWidth="1"/>
    <col min="9808" max="9808" width="20" style="37" customWidth="1"/>
    <col min="9809" max="9809" width="14" style="37" customWidth="1"/>
    <col min="9810" max="9810" width="12.5" style="37" customWidth="1"/>
    <col min="9811" max="9813" width="0" style="37" hidden="1" customWidth="1"/>
    <col min="9814" max="10041" width="9.33203125" style="37"/>
    <col min="10042" max="10042" width="6" style="37" customWidth="1"/>
    <col min="10043" max="10043" width="37.83203125" style="37" customWidth="1"/>
    <col min="10044" max="10046" width="12" style="37" customWidth="1"/>
    <col min="10047" max="10048" width="14.5" style="37" customWidth="1"/>
    <col min="10049" max="10049" width="13.1640625" style="37" customWidth="1"/>
    <col min="10050" max="10050" width="14.5" style="37" customWidth="1"/>
    <col min="10051" max="10051" width="13.1640625" style="37" customWidth="1"/>
    <col min="10052" max="10052" width="14.5" style="37" customWidth="1"/>
    <col min="10053" max="10053" width="13.1640625" style="37" customWidth="1"/>
    <col min="10054" max="10054" width="14.5" style="37" customWidth="1"/>
    <col min="10055" max="10055" width="13.1640625" style="37" customWidth="1"/>
    <col min="10056" max="10056" width="14.5" style="37" customWidth="1"/>
    <col min="10057" max="10057" width="13.1640625" style="37" customWidth="1"/>
    <col min="10058" max="10058" width="16.5" style="37" customWidth="1"/>
    <col min="10059" max="10059" width="12" style="37" customWidth="1"/>
    <col min="10060" max="10060" width="20" style="37" customWidth="1"/>
    <col min="10061" max="10061" width="14" style="37" customWidth="1"/>
    <col min="10062" max="10062" width="16.5" style="37" customWidth="1"/>
    <col min="10063" max="10063" width="12" style="37" customWidth="1"/>
    <col min="10064" max="10064" width="20" style="37" customWidth="1"/>
    <col min="10065" max="10065" width="14" style="37" customWidth="1"/>
    <col min="10066" max="10066" width="12.5" style="37" customWidth="1"/>
    <col min="10067" max="10069" width="0" style="37" hidden="1" customWidth="1"/>
    <col min="10070" max="10297" width="9.33203125" style="37"/>
    <col min="10298" max="10298" width="6" style="37" customWidth="1"/>
    <col min="10299" max="10299" width="37.83203125" style="37" customWidth="1"/>
    <col min="10300" max="10302" width="12" style="37" customWidth="1"/>
    <col min="10303" max="10304" width="14.5" style="37" customWidth="1"/>
    <col min="10305" max="10305" width="13.1640625" style="37" customWidth="1"/>
    <col min="10306" max="10306" width="14.5" style="37" customWidth="1"/>
    <col min="10307" max="10307" width="13.1640625" style="37" customWidth="1"/>
    <col min="10308" max="10308" width="14.5" style="37" customWidth="1"/>
    <col min="10309" max="10309" width="13.1640625" style="37" customWidth="1"/>
    <col min="10310" max="10310" width="14.5" style="37" customWidth="1"/>
    <col min="10311" max="10311" width="13.1640625" style="37" customWidth="1"/>
    <col min="10312" max="10312" width="14.5" style="37" customWidth="1"/>
    <col min="10313" max="10313" width="13.1640625" style="37" customWidth="1"/>
    <col min="10314" max="10314" width="16.5" style="37" customWidth="1"/>
    <col min="10315" max="10315" width="12" style="37" customWidth="1"/>
    <col min="10316" max="10316" width="20" style="37" customWidth="1"/>
    <col min="10317" max="10317" width="14" style="37" customWidth="1"/>
    <col min="10318" max="10318" width="16.5" style="37" customWidth="1"/>
    <col min="10319" max="10319" width="12" style="37" customWidth="1"/>
    <col min="10320" max="10320" width="20" style="37" customWidth="1"/>
    <col min="10321" max="10321" width="14" style="37" customWidth="1"/>
    <col min="10322" max="10322" width="12.5" style="37" customWidth="1"/>
    <col min="10323" max="10325" width="0" style="37" hidden="1" customWidth="1"/>
    <col min="10326" max="10553" width="9.33203125" style="37"/>
    <col min="10554" max="10554" width="6" style="37" customWidth="1"/>
    <col min="10555" max="10555" width="37.83203125" style="37" customWidth="1"/>
    <col min="10556" max="10558" width="12" style="37" customWidth="1"/>
    <col min="10559" max="10560" width="14.5" style="37" customWidth="1"/>
    <col min="10561" max="10561" width="13.1640625" style="37" customWidth="1"/>
    <col min="10562" max="10562" width="14.5" style="37" customWidth="1"/>
    <col min="10563" max="10563" width="13.1640625" style="37" customWidth="1"/>
    <col min="10564" max="10564" width="14.5" style="37" customWidth="1"/>
    <col min="10565" max="10565" width="13.1640625" style="37" customWidth="1"/>
    <col min="10566" max="10566" width="14.5" style="37" customWidth="1"/>
    <col min="10567" max="10567" width="13.1640625" style="37" customWidth="1"/>
    <col min="10568" max="10568" width="14.5" style="37" customWidth="1"/>
    <col min="10569" max="10569" width="13.1640625" style="37" customWidth="1"/>
    <col min="10570" max="10570" width="16.5" style="37" customWidth="1"/>
    <col min="10571" max="10571" width="12" style="37" customWidth="1"/>
    <col min="10572" max="10572" width="20" style="37" customWidth="1"/>
    <col min="10573" max="10573" width="14" style="37" customWidth="1"/>
    <col min="10574" max="10574" width="16.5" style="37" customWidth="1"/>
    <col min="10575" max="10575" width="12" style="37" customWidth="1"/>
    <col min="10576" max="10576" width="20" style="37" customWidth="1"/>
    <col min="10577" max="10577" width="14" style="37" customWidth="1"/>
    <col min="10578" max="10578" width="12.5" style="37" customWidth="1"/>
    <col min="10579" max="10581" width="0" style="37" hidden="1" customWidth="1"/>
    <col min="10582" max="10809" width="9.33203125" style="37"/>
    <col min="10810" max="10810" width="6" style="37" customWidth="1"/>
    <col min="10811" max="10811" width="37.83203125" style="37" customWidth="1"/>
    <col min="10812" max="10814" width="12" style="37" customWidth="1"/>
    <col min="10815" max="10816" width="14.5" style="37" customWidth="1"/>
    <col min="10817" max="10817" width="13.1640625" style="37" customWidth="1"/>
    <col min="10818" max="10818" width="14.5" style="37" customWidth="1"/>
    <col min="10819" max="10819" width="13.1640625" style="37" customWidth="1"/>
    <col min="10820" max="10820" width="14.5" style="37" customWidth="1"/>
    <col min="10821" max="10821" width="13.1640625" style="37" customWidth="1"/>
    <col min="10822" max="10822" width="14.5" style="37" customWidth="1"/>
    <col min="10823" max="10823" width="13.1640625" style="37" customWidth="1"/>
    <col min="10824" max="10824" width="14.5" style="37" customWidth="1"/>
    <col min="10825" max="10825" width="13.1640625" style="37" customWidth="1"/>
    <col min="10826" max="10826" width="16.5" style="37" customWidth="1"/>
    <col min="10827" max="10827" width="12" style="37" customWidth="1"/>
    <col min="10828" max="10828" width="20" style="37" customWidth="1"/>
    <col min="10829" max="10829" width="14" style="37" customWidth="1"/>
    <col min="10830" max="10830" width="16.5" style="37" customWidth="1"/>
    <col min="10831" max="10831" width="12" style="37" customWidth="1"/>
    <col min="10832" max="10832" width="20" style="37" customWidth="1"/>
    <col min="10833" max="10833" width="14" style="37" customWidth="1"/>
    <col min="10834" max="10834" width="12.5" style="37" customWidth="1"/>
    <col min="10835" max="10837" width="0" style="37" hidden="1" customWidth="1"/>
    <col min="10838" max="11065" width="9.33203125" style="37"/>
    <col min="11066" max="11066" width="6" style="37" customWidth="1"/>
    <col min="11067" max="11067" width="37.83203125" style="37" customWidth="1"/>
    <col min="11068" max="11070" width="12" style="37" customWidth="1"/>
    <col min="11071" max="11072" width="14.5" style="37" customWidth="1"/>
    <col min="11073" max="11073" width="13.1640625" style="37" customWidth="1"/>
    <col min="11074" max="11074" width="14.5" style="37" customWidth="1"/>
    <col min="11075" max="11075" width="13.1640625" style="37" customWidth="1"/>
    <col min="11076" max="11076" width="14.5" style="37" customWidth="1"/>
    <col min="11077" max="11077" width="13.1640625" style="37" customWidth="1"/>
    <col min="11078" max="11078" width="14.5" style="37" customWidth="1"/>
    <col min="11079" max="11079" width="13.1640625" style="37" customWidth="1"/>
    <col min="11080" max="11080" width="14.5" style="37" customWidth="1"/>
    <col min="11081" max="11081" width="13.1640625" style="37" customWidth="1"/>
    <col min="11082" max="11082" width="16.5" style="37" customWidth="1"/>
    <col min="11083" max="11083" width="12" style="37" customWidth="1"/>
    <col min="11084" max="11084" width="20" style="37" customWidth="1"/>
    <col min="11085" max="11085" width="14" style="37" customWidth="1"/>
    <col min="11086" max="11086" width="16.5" style="37" customWidth="1"/>
    <col min="11087" max="11087" width="12" style="37" customWidth="1"/>
    <col min="11088" max="11088" width="20" style="37" customWidth="1"/>
    <col min="11089" max="11089" width="14" style="37" customWidth="1"/>
    <col min="11090" max="11090" width="12.5" style="37" customWidth="1"/>
    <col min="11091" max="11093" width="0" style="37" hidden="1" customWidth="1"/>
    <col min="11094" max="11321" width="9.33203125" style="37"/>
    <col min="11322" max="11322" width="6" style="37" customWidth="1"/>
    <col min="11323" max="11323" width="37.83203125" style="37" customWidth="1"/>
    <col min="11324" max="11326" width="12" style="37" customWidth="1"/>
    <col min="11327" max="11328" width="14.5" style="37" customWidth="1"/>
    <col min="11329" max="11329" width="13.1640625" style="37" customWidth="1"/>
    <col min="11330" max="11330" width="14.5" style="37" customWidth="1"/>
    <col min="11331" max="11331" width="13.1640625" style="37" customWidth="1"/>
    <col min="11332" max="11332" width="14.5" style="37" customWidth="1"/>
    <col min="11333" max="11333" width="13.1640625" style="37" customWidth="1"/>
    <col min="11334" max="11334" width="14.5" style="37" customWidth="1"/>
    <col min="11335" max="11335" width="13.1640625" style="37" customWidth="1"/>
    <col min="11336" max="11336" width="14.5" style="37" customWidth="1"/>
    <col min="11337" max="11337" width="13.1640625" style="37" customWidth="1"/>
    <col min="11338" max="11338" width="16.5" style="37" customWidth="1"/>
    <col min="11339" max="11339" width="12" style="37" customWidth="1"/>
    <col min="11340" max="11340" width="20" style="37" customWidth="1"/>
    <col min="11341" max="11341" width="14" style="37" customWidth="1"/>
    <col min="11342" max="11342" width="16.5" style="37" customWidth="1"/>
    <col min="11343" max="11343" width="12" style="37" customWidth="1"/>
    <col min="11344" max="11344" width="20" style="37" customWidth="1"/>
    <col min="11345" max="11345" width="14" style="37" customWidth="1"/>
    <col min="11346" max="11346" width="12.5" style="37" customWidth="1"/>
    <col min="11347" max="11349" width="0" style="37" hidden="1" customWidth="1"/>
    <col min="11350" max="11577" width="9.33203125" style="37"/>
    <col min="11578" max="11578" width="6" style="37" customWidth="1"/>
    <col min="11579" max="11579" width="37.83203125" style="37" customWidth="1"/>
    <col min="11580" max="11582" width="12" style="37" customWidth="1"/>
    <col min="11583" max="11584" width="14.5" style="37" customWidth="1"/>
    <col min="11585" max="11585" width="13.1640625" style="37" customWidth="1"/>
    <col min="11586" max="11586" width="14.5" style="37" customWidth="1"/>
    <col min="11587" max="11587" width="13.1640625" style="37" customWidth="1"/>
    <col min="11588" max="11588" width="14.5" style="37" customWidth="1"/>
    <col min="11589" max="11589" width="13.1640625" style="37" customWidth="1"/>
    <col min="11590" max="11590" width="14.5" style="37" customWidth="1"/>
    <col min="11591" max="11591" width="13.1640625" style="37" customWidth="1"/>
    <col min="11592" max="11592" width="14.5" style="37" customWidth="1"/>
    <col min="11593" max="11593" width="13.1640625" style="37" customWidth="1"/>
    <col min="11594" max="11594" width="16.5" style="37" customWidth="1"/>
    <col min="11595" max="11595" width="12" style="37" customWidth="1"/>
    <col min="11596" max="11596" width="20" style="37" customWidth="1"/>
    <col min="11597" max="11597" width="14" style="37" customWidth="1"/>
    <col min="11598" max="11598" width="16.5" style="37" customWidth="1"/>
    <col min="11599" max="11599" width="12" style="37" customWidth="1"/>
    <col min="11600" max="11600" width="20" style="37" customWidth="1"/>
    <col min="11601" max="11601" width="14" style="37" customWidth="1"/>
    <col min="11602" max="11602" width="12.5" style="37" customWidth="1"/>
    <col min="11603" max="11605" width="0" style="37" hidden="1" customWidth="1"/>
    <col min="11606" max="11833" width="9.33203125" style="37"/>
    <col min="11834" max="11834" width="6" style="37" customWidth="1"/>
    <col min="11835" max="11835" width="37.83203125" style="37" customWidth="1"/>
    <col min="11836" max="11838" width="12" style="37" customWidth="1"/>
    <col min="11839" max="11840" width="14.5" style="37" customWidth="1"/>
    <col min="11841" max="11841" width="13.1640625" style="37" customWidth="1"/>
    <col min="11842" max="11842" width="14.5" style="37" customWidth="1"/>
    <col min="11843" max="11843" width="13.1640625" style="37" customWidth="1"/>
    <col min="11844" max="11844" width="14.5" style="37" customWidth="1"/>
    <col min="11845" max="11845" width="13.1640625" style="37" customWidth="1"/>
    <col min="11846" max="11846" width="14.5" style="37" customWidth="1"/>
    <col min="11847" max="11847" width="13.1640625" style="37" customWidth="1"/>
    <col min="11848" max="11848" width="14.5" style="37" customWidth="1"/>
    <col min="11849" max="11849" width="13.1640625" style="37" customWidth="1"/>
    <col min="11850" max="11850" width="16.5" style="37" customWidth="1"/>
    <col min="11851" max="11851" width="12" style="37" customWidth="1"/>
    <col min="11852" max="11852" width="20" style="37" customWidth="1"/>
    <col min="11853" max="11853" width="14" style="37" customWidth="1"/>
    <col min="11854" max="11854" width="16.5" style="37" customWidth="1"/>
    <col min="11855" max="11855" width="12" style="37" customWidth="1"/>
    <col min="11856" max="11856" width="20" style="37" customWidth="1"/>
    <col min="11857" max="11857" width="14" style="37" customWidth="1"/>
    <col min="11858" max="11858" width="12.5" style="37" customWidth="1"/>
    <col min="11859" max="11861" width="0" style="37" hidden="1" customWidth="1"/>
    <col min="11862" max="12089" width="9.33203125" style="37"/>
    <col min="12090" max="12090" width="6" style="37" customWidth="1"/>
    <col min="12091" max="12091" width="37.83203125" style="37" customWidth="1"/>
    <col min="12092" max="12094" width="12" style="37" customWidth="1"/>
    <col min="12095" max="12096" width="14.5" style="37" customWidth="1"/>
    <col min="12097" max="12097" width="13.1640625" style="37" customWidth="1"/>
    <col min="12098" max="12098" width="14.5" style="37" customWidth="1"/>
    <col min="12099" max="12099" width="13.1640625" style="37" customWidth="1"/>
    <col min="12100" max="12100" width="14.5" style="37" customWidth="1"/>
    <col min="12101" max="12101" width="13.1640625" style="37" customWidth="1"/>
    <col min="12102" max="12102" width="14.5" style="37" customWidth="1"/>
    <col min="12103" max="12103" width="13.1640625" style="37" customWidth="1"/>
    <col min="12104" max="12104" width="14.5" style="37" customWidth="1"/>
    <col min="12105" max="12105" width="13.1640625" style="37" customWidth="1"/>
    <col min="12106" max="12106" width="16.5" style="37" customWidth="1"/>
    <col min="12107" max="12107" width="12" style="37" customWidth="1"/>
    <col min="12108" max="12108" width="20" style="37" customWidth="1"/>
    <col min="12109" max="12109" width="14" style="37" customWidth="1"/>
    <col min="12110" max="12110" width="16.5" style="37" customWidth="1"/>
    <col min="12111" max="12111" width="12" style="37" customWidth="1"/>
    <col min="12112" max="12112" width="20" style="37" customWidth="1"/>
    <col min="12113" max="12113" width="14" style="37" customWidth="1"/>
    <col min="12114" max="12114" width="12.5" style="37" customWidth="1"/>
    <col min="12115" max="12117" width="0" style="37" hidden="1" customWidth="1"/>
    <col min="12118" max="12345" width="9.33203125" style="37"/>
    <col min="12346" max="12346" width="6" style="37" customWidth="1"/>
    <col min="12347" max="12347" width="37.83203125" style="37" customWidth="1"/>
    <col min="12348" max="12350" width="12" style="37" customWidth="1"/>
    <col min="12351" max="12352" width="14.5" style="37" customWidth="1"/>
    <col min="12353" max="12353" width="13.1640625" style="37" customWidth="1"/>
    <col min="12354" max="12354" width="14.5" style="37" customWidth="1"/>
    <col min="12355" max="12355" width="13.1640625" style="37" customWidth="1"/>
    <col min="12356" max="12356" width="14.5" style="37" customWidth="1"/>
    <col min="12357" max="12357" width="13.1640625" style="37" customWidth="1"/>
    <col min="12358" max="12358" width="14.5" style="37" customWidth="1"/>
    <col min="12359" max="12359" width="13.1640625" style="37" customWidth="1"/>
    <col min="12360" max="12360" width="14.5" style="37" customWidth="1"/>
    <col min="12361" max="12361" width="13.1640625" style="37" customWidth="1"/>
    <col min="12362" max="12362" width="16.5" style="37" customWidth="1"/>
    <col min="12363" max="12363" width="12" style="37" customWidth="1"/>
    <col min="12364" max="12364" width="20" style="37" customWidth="1"/>
    <col min="12365" max="12365" width="14" style="37" customWidth="1"/>
    <col min="12366" max="12366" width="16.5" style="37" customWidth="1"/>
    <col min="12367" max="12367" width="12" style="37" customWidth="1"/>
    <col min="12368" max="12368" width="20" style="37" customWidth="1"/>
    <col min="12369" max="12369" width="14" style="37" customWidth="1"/>
    <col min="12370" max="12370" width="12.5" style="37" customWidth="1"/>
    <col min="12371" max="12373" width="0" style="37" hidden="1" customWidth="1"/>
    <col min="12374" max="12601" width="9.33203125" style="37"/>
    <col min="12602" max="12602" width="6" style="37" customWidth="1"/>
    <col min="12603" max="12603" width="37.83203125" style="37" customWidth="1"/>
    <col min="12604" max="12606" width="12" style="37" customWidth="1"/>
    <col min="12607" max="12608" width="14.5" style="37" customWidth="1"/>
    <col min="12609" max="12609" width="13.1640625" style="37" customWidth="1"/>
    <col min="12610" max="12610" width="14.5" style="37" customWidth="1"/>
    <col min="12611" max="12611" width="13.1640625" style="37" customWidth="1"/>
    <col min="12612" max="12612" width="14.5" style="37" customWidth="1"/>
    <col min="12613" max="12613" width="13.1640625" style="37" customWidth="1"/>
    <col min="12614" max="12614" width="14.5" style="37" customWidth="1"/>
    <col min="12615" max="12615" width="13.1640625" style="37" customWidth="1"/>
    <col min="12616" max="12616" width="14.5" style="37" customWidth="1"/>
    <col min="12617" max="12617" width="13.1640625" style="37" customWidth="1"/>
    <col min="12618" max="12618" width="16.5" style="37" customWidth="1"/>
    <col min="12619" max="12619" width="12" style="37" customWidth="1"/>
    <col min="12620" max="12620" width="20" style="37" customWidth="1"/>
    <col min="12621" max="12621" width="14" style="37" customWidth="1"/>
    <col min="12622" max="12622" width="16.5" style="37" customWidth="1"/>
    <col min="12623" max="12623" width="12" style="37" customWidth="1"/>
    <col min="12624" max="12624" width="20" style="37" customWidth="1"/>
    <col min="12625" max="12625" width="14" style="37" customWidth="1"/>
    <col min="12626" max="12626" width="12.5" style="37" customWidth="1"/>
    <col min="12627" max="12629" width="0" style="37" hidden="1" customWidth="1"/>
    <col min="12630" max="12857" width="9.33203125" style="37"/>
    <col min="12858" max="12858" width="6" style="37" customWidth="1"/>
    <col min="12859" max="12859" width="37.83203125" style="37" customWidth="1"/>
    <col min="12860" max="12862" width="12" style="37" customWidth="1"/>
    <col min="12863" max="12864" width="14.5" style="37" customWidth="1"/>
    <col min="12865" max="12865" width="13.1640625" style="37" customWidth="1"/>
    <col min="12866" max="12866" width="14.5" style="37" customWidth="1"/>
    <col min="12867" max="12867" width="13.1640625" style="37" customWidth="1"/>
    <col min="12868" max="12868" width="14.5" style="37" customWidth="1"/>
    <col min="12869" max="12869" width="13.1640625" style="37" customWidth="1"/>
    <col min="12870" max="12870" width="14.5" style="37" customWidth="1"/>
    <col min="12871" max="12871" width="13.1640625" style="37" customWidth="1"/>
    <col min="12872" max="12872" width="14.5" style="37" customWidth="1"/>
    <col min="12873" max="12873" width="13.1640625" style="37" customWidth="1"/>
    <col min="12874" max="12874" width="16.5" style="37" customWidth="1"/>
    <col min="12875" max="12875" width="12" style="37" customWidth="1"/>
    <col min="12876" max="12876" width="20" style="37" customWidth="1"/>
    <col min="12877" max="12877" width="14" style="37" customWidth="1"/>
    <col min="12878" max="12878" width="16.5" style="37" customWidth="1"/>
    <col min="12879" max="12879" width="12" style="37" customWidth="1"/>
    <col min="12880" max="12880" width="20" style="37" customWidth="1"/>
    <col min="12881" max="12881" width="14" style="37" customWidth="1"/>
    <col min="12882" max="12882" width="12.5" style="37" customWidth="1"/>
    <col min="12883" max="12885" width="0" style="37" hidden="1" customWidth="1"/>
    <col min="12886" max="13113" width="9.33203125" style="37"/>
    <col min="13114" max="13114" width="6" style="37" customWidth="1"/>
    <col min="13115" max="13115" width="37.83203125" style="37" customWidth="1"/>
    <col min="13116" max="13118" width="12" style="37" customWidth="1"/>
    <col min="13119" max="13120" width="14.5" style="37" customWidth="1"/>
    <col min="13121" max="13121" width="13.1640625" style="37" customWidth="1"/>
    <col min="13122" max="13122" width="14.5" style="37" customWidth="1"/>
    <col min="13123" max="13123" width="13.1640625" style="37" customWidth="1"/>
    <col min="13124" max="13124" width="14.5" style="37" customWidth="1"/>
    <col min="13125" max="13125" width="13.1640625" style="37" customWidth="1"/>
    <col min="13126" max="13126" width="14.5" style="37" customWidth="1"/>
    <col min="13127" max="13127" width="13.1640625" style="37" customWidth="1"/>
    <col min="13128" max="13128" width="14.5" style="37" customWidth="1"/>
    <col min="13129" max="13129" width="13.1640625" style="37" customWidth="1"/>
    <col min="13130" max="13130" width="16.5" style="37" customWidth="1"/>
    <col min="13131" max="13131" width="12" style="37" customWidth="1"/>
    <col min="13132" max="13132" width="20" style="37" customWidth="1"/>
    <col min="13133" max="13133" width="14" style="37" customWidth="1"/>
    <col min="13134" max="13134" width="16.5" style="37" customWidth="1"/>
    <col min="13135" max="13135" width="12" style="37" customWidth="1"/>
    <col min="13136" max="13136" width="20" style="37" customWidth="1"/>
    <col min="13137" max="13137" width="14" style="37" customWidth="1"/>
    <col min="13138" max="13138" width="12.5" style="37" customWidth="1"/>
    <col min="13139" max="13141" width="0" style="37" hidden="1" customWidth="1"/>
    <col min="13142" max="13369" width="9.33203125" style="37"/>
    <col min="13370" max="13370" width="6" style="37" customWidth="1"/>
    <col min="13371" max="13371" width="37.83203125" style="37" customWidth="1"/>
    <col min="13372" max="13374" width="12" style="37" customWidth="1"/>
    <col min="13375" max="13376" width="14.5" style="37" customWidth="1"/>
    <col min="13377" max="13377" width="13.1640625" style="37" customWidth="1"/>
    <col min="13378" max="13378" width="14.5" style="37" customWidth="1"/>
    <col min="13379" max="13379" width="13.1640625" style="37" customWidth="1"/>
    <col min="13380" max="13380" width="14.5" style="37" customWidth="1"/>
    <col min="13381" max="13381" width="13.1640625" style="37" customWidth="1"/>
    <col min="13382" max="13382" width="14.5" style="37" customWidth="1"/>
    <col min="13383" max="13383" width="13.1640625" style="37" customWidth="1"/>
    <col min="13384" max="13384" width="14.5" style="37" customWidth="1"/>
    <col min="13385" max="13385" width="13.1640625" style="37" customWidth="1"/>
    <col min="13386" max="13386" width="16.5" style="37" customWidth="1"/>
    <col min="13387" max="13387" width="12" style="37" customWidth="1"/>
    <col min="13388" max="13388" width="20" style="37" customWidth="1"/>
    <col min="13389" max="13389" width="14" style="37" customWidth="1"/>
    <col min="13390" max="13390" width="16.5" style="37" customWidth="1"/>
    <col min="13391" max="13391" width="12" style="37" customWidth="1"/>
    <col min="13392" max="13392" width="20" style="37" customWidth="1"/>
    <col min="13393" max="13393" width="14" style="37" customWidth="1"/>
    <col min="13394" max="13394" width="12.5" style="37" customWidth="1"/>
    <col min="13395" max="13397" width="0" style="37" hidden="1" customWidth="1"/>
    <col min="13398" max="13625" width="9.33203125" style="37"/>
    <col min="13626" max="13626" width="6" style="37" customWidth="1"/>
    <col min="13627" max="13627" width="37.83203125" style="37" customWidth="1"/>
    <col min="13628" max="13630" width="12" style="37" customWidth="1"/>
    <col min="13631" max="13632" width="14.5" style="37" customWidth="1"/>
    <col min="13633" max="13633" width="13.1640625" style="37" customWidth="1"/>
    <col min="13634" max="13634" width="14.5" style="37" customWidth="1"/>
    <col min="13635" max="13635" width="13.1640625" style="37" customWidth="1"/>
    <col min="13636" max="13636" width="14.5" style="37" customWidth="1"/>
    <col min="13637" max="13637" width="13.1640625" style="37" customWidth="1"/>
    <col min="13638" max="13638" width="14.5" style="37" customWidth="1"/>
    <col min="13639" max="13639" width="13.1640625" style="37" customWidth="1"/>
    <col min="13640" max="13640" width="14.5" style="37" customWidth="1"/>
    <col min="13641" max="13641" width="13.1640625" style="37" customWidth="1"/>
    <col min="13642" max="13642" width="16.5" style="37" customWidth="1"/>
    <col min="13643" max="13643" width="12" style="37" customWidth="1"/>
    <col min="13644" max="13644" width="20" style="37" customWidth="1"/>
    <col min="13645" max="13645" width="14" style="37" customWidth="1"/>
    <col min="13646" max="13646" width="16.5" style="37" customWidth="1"/>
    <col min="13647" max="13647" width="12" style="37" customWidth="1"/>
    <col min="13648" max="13648" width="20" style="37" customWidth="1"/>
    <col min="13649" max="13649" width="14" style="37" customWidth="1"/>
    <col min="13650" max="13650" width="12.5" style="37" customWidth="1"/>
    <col min="13651" max="13653" width="0" style="37" hidden="1" customWidth="1"/>
    <col min="13654" max="13881" width="9.33203125" style="37"/>
    <col min="13882" max="13882" width="6" style="37" customWidth="1"/>
    <col min="13883" max="13883" width="37.83203125" style="37" customWidth="1"/>
    <col min="13884" max="13886" width="12" style="37" customWidth="1"/>
    <col min="13887" max="13888" width="14.5" style="37" customWidth="1"/>
    <col min="13889" max="13889" width="13.1640625" style="37" customWidth="1"/>
    <col min="13890" max="13890" width="14.5" style="37" customWidth="1"/>
    <col min="13891" max="13891" width="13.1640625" style="37" customWidth="1"/>
    <col min="13892" max="13892" width="14.5" style="37" customWidth="1"/>
    <col min="13893" max="13893" width="13.1640625" style="37" customWidth="1"/>
    <col min="13894" max="13894" width="14.5" style="37" customWidth="1"/>
    <col min="13895" max="13895" width="13.1640625" style="37" customWidth="1"/>
    <col min="13896" max="13896" width="14.5" style="37" customWidth="1"/>
    <col min="13897" max="13897" width="13.1640625" style="37" customWidth="1"/>
    <col min="13898" max="13898" width="16.5" style="37" customWidth="1"/>
    <col min="13899" max="13899" width="12" style="37" customWidth="1"/>
    <col min="13900" max="13900" width="20" style="37" customWidth="1"/>
    <col min="13901" max="13901" width="14" style="37" customWidth="1"/>
    <col min="13902" max="13902" width="16.5" style="37" customWidth="1"/>
    <col min="13903" max="13903" width="12" style="37" customWidth="1"/>
    <col min="13904" max="13904" width="20" style="37" customWidth="1"/>
    <col min="13905" max="13905" width="14" style="37" customWidth="1"/>
    <col min="13906" max="13906" width="12.5" style="37" customWidth="1"/>
    <col min="13907" max="13909" width="0" style="37" hidden="1" customWidth="1"/>
    <col min="13910" max="14137" width="9.33203125" style="37"/>
    <col min="14138" max="14138" width="6" style="37" customWidth="1"/>
    <col min="14139" max="14139" width="37.83203125" style="37" customWidth="1"/>
    <col min="14140" max="14142" width="12" style="37" customWidth="1"/>
    <col min="14143" max="14144" width="14.5" style="37" customWidth="1"/>
    <col min="14145" max="14145" width="13.1640625" style="37" customWidth="1"/>
    <col min="14146" max="14146" width="14.5" style="37" customWidth="1"/>
    <col min="14147" max="14147" width="13.1640625" style="37" customWidth="1"/>
    <col min="14148" max="14148" width="14.5" style="37" customWidth="1"/>
    <col min="14149" max="14149" width="13.1640625" style="37" customWidth="1"/>
    <col min="14150" max="14150" width="14.5" style="37" customWidth="1"/>
    <col min="14151" max="14151" width="13.1640625" style="37" customWidth="1"/>
    <col min="14152" max="14152" width="14.5" style="37" customWidth="1"/>
    <col min="14153" max="14153" width="13.1640625" style="37" customWidth="1"/>
    <col min="14154" max="14154" width="16.5" style="37" customWidth="1"/>
    <col min="14155" max="14155" width="12" style="37" customWidth="1"/>
    <col min="14156" max="14156" width="20" style="37" customWidth="1"/>
    <col min="14157" max="14157" width="14" style="37" customWidth="1"/>
    <col min="14158" max="14158" width="16.5" style="37" customWidth="1"/>
    <col min="14159" max="14159" width="12" style="37" customWidth="1"/>
    <col min="14160" max="14160" width="20" style="37" customWidth="1"/>
    <col min="14161" max="14161" width="14" style="37" customWidth="1"/>
    <col min="14162" max="14162" width="12.5" style="37" customWidth="1"/>
    <col min="14163" max="14165" width="0" style="37" hidden="1" customWidth="1"/>
    <col min="14166" max="14393" width="9.33203125" style="37"/>
    <col min="14394" max="14394" width="6" style="37" customWidth="1"/>
    <col min="14395" max="14395" width="37.83203125" style="37" customWidth="1"/>
    <col min="14396" max="14398" width="12" style="37" customWidth="1"/>
    <col min="14399" max="14400" width="14.5" style="37" customWidth="1"/>
    <col min="14401" max="14401" width="13.1640625" style="37" customWidth="1"/>
    <col min="14402" max="14402" width="14.5" style="37" customWidth="1"/>
    <col min="14403" max="14403" width="13.1640625" style="37" customWidth="1"/>
    <col min="14404" max="14404" width="14.5" style="37" customWidth="1"/>
    <col min="14405" max="14405" width="13.1640625" style="37" customWidth="1"/>
    <col min="14406" max="14406" width="14.5" style="37" customWidth="1"/>
    <col min="14407" max="14407" width="13.1640625" style="37" customWidth="1"/>
    <col min="14408" max="14408" width="14.5" style="37" customWidth="1"/>
    <col min="14409" max="14409" width="13.1640625" style="37" customWidth="1"/>
    <col min="14410" max="14410" width="16.5" style="37" customWidth="1"/>
    <col min="14411" max="14411" width="12" style="37" customWidth="1"/>
    <col min="14412" max="14412" width="20" style="37" customWidth="1"/>
    <col min="14413" max="14413" width="14" style="37" customWidth="1"/>
    <col min="14414" max="14414" width="16.5" style="37" customWidth="1"/>
    <col min="14415" max="14415" width="12" style="37" customWidth="1"/>
    <col min="14416" max="14416" width="20" style="37" customWidth="1"/>
    <col min="14417" max="14417" width="14" style="37" customWidth="1"/>
    <col min="14418" max="14418" width="12.5" style="37" customWidth="1"/>
    <col min="14419" max="14421" width="0" style="37" hidden="1" customWidth="1"/>
    <col min="14422" max="14649" width="9.33203125" style="37"/>
    <col min="14650" max="14650" width="6" style="37" customWidth="1"/>
    <col min="14651" max="14651" width="37.83203125" style="37" customWidth="1"/>
    <col min="14652" max="14654" width="12" style="37" customWidth="1"/>
    <col min="14655" max="14656" width="14.5" style="37" customWidth="1"/>
    <col min="14657" max="14657" width="13.1640625" style="37" customWidth="1"/>
    <col min="14658" max="14658" width="14.5" style="37" customWidth="1"/>
    <col min="14659" max="14659" width="13.1640625" style="37" customWidth="1"/>
    <col min="14660" max="14660" width="14.5" style="37" customWidth="1"/>
    <col min="14661" max="14661" width="13.1640625" style="37" customWidth="1"/>
    <col min="14662" max="14662" width="14.5" style="37" customWidth="1"/>
    <col min="14663" max="14663" width="13.1640625" style="37" customWidth="1"/>
    <col min="14664" max="14664" width="14.5" style="37" customWidth="1"/>
    <col min="14665" max="14665" width="13.1640625" style="37" customWidth="1"/>
    <col min="14666" max="14666" width="16.5" style="37" customWidth="1"/>
    <col min="14667" max="14667" width="12" style="37" customWidth="1"/>
    <col min="14668" max="14668" width="20" style="37" customWidth="1"/>
    <col min="14669" max="14669" width="14" style="37" customWidth="1"/>
    <col min="14670" max="14670" width="16.5" style="37" customWidth="1"/>
    <col min="14671" max="14671" width="12" style="37" customWidth="1"/>
    <col min="14672" max="14672" width="20" style="37" customWidth="1"/>
    <col min="14673" max="14673" width="14" style="37" customWidth="1"/>
    <col min="14674" max="14674" width="12.5" style="37" customWidth="1"/>
    <col min="14675" max="14677" width="0" style="37" hidden="1" customWidth="1"/>
    <col min="14678" max="14905" width="9.33203125" style="37"/>
    <col min="14906" max="14906" width="6" style="37" customWidth="1"/>
    <col min="14907" max="14907" width="37.83203125" style="37" customWidth="1"/>
    <col min="14908" max="14910" width="12" style="37" customWidth="1"/>
    <col min="14911" max="14912" width="14.5" style="37" customWidth="1"/>
    <col min="14913" max="14913" width="13.1640625" style="37" customWidth="1"/>
    <col min="14914" max="14914" width="14.5" style="37" customWidth="1"/>
    <col min="14915" max="14915" width="13.1640625" style="37" customWidth="1"/>
    <col min="14916" max="14916" width="14.5" style="37" customWidth="1"/>
    <col min="14917" max="14917" width="13.1640625" style="37" customWidth="1"/>
    <col min="14918" max="14918" width="14.5" style="37" customWidth="1"/>
    <col min="14919" max="14919" width="13.1640625" style="37" customWidth="1"/>
    <col min="14920" max="14920" width="14.5" style="37" customWidth="1"/>
    <col min="14921" max="14921" width="13.1640625" style="37" customWidth="1"/>
    <col min="14922" max="14922" width="16.5" style="37" customWidth="1"/>
    <col min="14923" max="14923" width="12" style="37" customWidth="1"/>
    <col min="14924" max="14924" width="20" style="37" customWidth="1"/>
    <col min="14925" max="14925" width="14" style="37" customWidth="1"/>
    <col min="14926" max="14926" width="16.5" style="37" customWidth="1"/>
    <col min="14927" max="14927" width="12" style="37" customWidth="1"/>
    <col min="14928" max="14928" width="20" style="37" customWidth="1"/>
    <col min="14929" max="14929" width="14" style="37" customWidth="1"/>
    <col min="14930" max="14930" width="12.5" style="37" customWidth="1"/>
    <col min="14931" max="14933" width="0" style="37" hidden="1" customWidth="1"/>
    <col min="14934" max="15161" width="9.33203125" style="37"/>
    <col min="15162" max="15162" width="6" style="37" customWidth="1"/>
    <col min="15163" max="15163" width="37.83203125" style="37" customWidth="1"/>
    <col min="15164" max="15166" width="12" style="37" customWidth="1"/>
    <col min="15167" max="15168" width="14.5" style="37" customWidth="1"/>
    <col min="15169" max="15169" width="13.1640625" style="37" customWidth="1"/>
    <col min="15170" max="15170" width="14.5" style="37" customWidth="1"/>
    <col min="15171" max="15171" width="13.1640625" style="37" customWidth="1"/>
    <col min="15172" max="15172" width="14.5" style="37" customWidth="1"/>
    <col min="15173" max="15173" width="13.1640625" style="37" customWidth="1"/>
    <col min="15174" max="15174" width="14.5" style="37" customWidth="1"/>
    <col min="15175" max="15175" width="13.1640625" style="37" customWidth="1"/>
    <col min="15176" max="15176" width="14.5" style="37" customWidth="1"/>
    <col min="15177" max="15177" width="13.1640625" style="37" customWidth="1"/>
    <col min="15178" max="15178" width="16.5" style="37" customWidth="1"/>
    <col min="15179" max="15179" width="12" style="37" customWidth="1"/>
    <col min="15180" max="15180" width="20" style="37" customWidth="1"/>
    <col min="15181" max="15181" width="14" style="37" customWidth="1"/>
    <col min="15182" max="15182" width="16.5" style="37" customWidth="1"/>
    <col min="15183" max="15183" width="12" style="37" customWidth="1"/>
    <col min="15184" max="15184" width="20" style="37" customWidth="1"/>
    <col min="15185" max="15185" width="14" style="37" customWidth="1"/>
    <col min="15186" max="15186" width="12.5" style="37" customWidth="1"/>
    <col min="15187" max="15189" width="0" style="37" hidden="1" customWidth="1"/>
    <col min="15190" max="15417" width="9.33203125" style="37"/>
    <col min="15418" max="15418" width="6" style="37" customWidth="1"/>
    <col min="15419" max="15419" width="37.83203125" style="37" customWidth="1"/>
    <col min="15420" max="15422" width="12" style="37" customWidth="1"/>
    <col min="15423" max="15424" width="14.5" style="37" customWidth="1"/>
    <col min="15425" max="15425" width="13.1640625" style="37" customWidth="1"/>
    <col min="15426" max="15426" width="14.5" style="37" customWidth="1"/>
    <col min="15427" max="15427" width="13.1640625" style="37" customWidth="1"/>
    <col min="15428" max="15428" width="14.5" style="37" customWidth="1"/>
    <col min="15429" max="15429" width="13.1640625" style="37" customWidth="1"/>
    <col min="15430" max="15430" width="14.5" style="37" customWidth="1"/>
    <col min="15431" max="15431" width="13.1640625" style="37" customWidth="1"/>
    <col min="15432" max="15432" width="14.5" style="37" customWidth="1"/>
    <col min="15433" max="15433" width="13.1640625" style="37" customWidth="1"/>
    <col min="15434" max="15434" width="16.5" style="37" customWidth="1"/>
    <col min="15435" max="15435" width="12" style="37" customWidth="1"/>
    <col min="15436" max="15436" width="20" style="37" customWidth="1"/>
    <col min="15437" max="15437" width="14" style="37" customWidth="1"/>
    <col min="15438" max="15438" width="16.5" style="37" customWidth="1"/>
    <col min="15439" max="15439" width="12" style="37" customWidth="1"/>
    <col min="15440" max="15440" width="20" style="37" customWidth="1"/>
    <col min="15441" max="15441" width="14" style="37" customWidth="1"/>
    <col min="15442" max="15442" width="12.5" style="37" customWidth="1"/>
    <col min="15443" max="15445" width="0" style="37" hidden="1" customWidth="1"/>
    <col min="15446" max="15673" width="9.33203125" style="37"/>
    <col min="15674" max="15674" width="6" style="37" customWidth="1"/>
    <col min="15675" max="15675" width="37.83203125" style="37" customWidth="1"/>
    <col min="15676" max="15678" width="12" style="37" customWidth="1"/>
    <col min="15679" max="15680" width="14.5" style="37" customWidth="1"/>
    <col min="15681" max="15681" width="13.1640625" style="37" customWidth="1"/>
    <col min="15682" max="15682" width="14.5" style="37" customWidth="1"/>
    <col min="15683" max="15683" width="13.1640625" style="37" customWidth="1"/>
    <col min="15684" max="15684" width="14.5" style="37" customWidth="1"/>
    <col min="15685" max="15685" width="13.1640625" style="37" customWidth="1"/>
    <col min="15686" max="15686" width="14.5" style="37" customWidth="1"/>
    <col min="15687" max="15687" width="13.1640625" style="37" customWidth="1"/>
    <col min="15688" max="15688" width="14.5" style="37" customWidth="1"/>
    <col min="15689" max="15689" width="13.1640625" style="37" customWidth="1"/>
    <col min="15690" max="15690" width="16.5" style="37" customWidth="1"/>
    <col min="15691" max="15691" width="12" style="37" customWidth="1"/>
    <col min="15692" max="15692" width="20" style="37" customWidth="1"/>
    <col min="15693" max="15693" width="14" style="37" customWidth="1"/>
    <col min="15694" max="15694" width="16.5" style="37" customWidth="1"/>
    <col min="15695" max="15695" width="12" style="37" customWidth="1"/>
    <col min="15696" max="15696" width="20" style="37" customWidth="1"/>
    <col min="15697" max="15697" width="14" style="37" customWidth="1"/>
    <col min="15698" max="15698" width="12.5" style="37" customWidth="1"/>
    <col min="15699" max="15701" width="0" style="37" hidden="1" customWidth="1"/>
    <col min="15702" max="15929" width="9.33203125" style="37"/>
    <col min="15930" max="15930" width="6" style="37" customWidth="1"/>
    <col min="15931" max="15931" width="37.83203125" style="37" customWidth="1"/>
    <col min="15932" max="15934" width="12" style="37" customWidth="1"/>
    <col min="15935" max="15936" width="14.5" style="37" customWidth="1"/>
    <col min="15937" max="15937" width="13.1640625" style="37" customWidth="1"/>
    <col min="15938" max="15938" width="14.5" style="37" customWidth="1"/>
    <col min="15939" max="15939" width="13.1640625" style="37" customWidth="1"/>
    <col min="15940" max="15940" width="14.5" style="37" customWidth="1"/>
    <col min="15941" max="15941" width="13.1640625" style="37" customWidth="1"/>
    <col min="15942" max="15942" width="14.5" style="37" customWidth="1"/>
    <col min="15943" max="15943" width="13.1640625" style="37" customWidth="1"/>
    <col min="15944" max="15944" width="14.5" style="37" customWidth="1"/>
    <col min="15945" max="15945" width="13.1640625" style="37" customWidth="1"/>
    <col min="15946" max="15946" width="16.5" style="37" customWidth="1"/>
    <col min="15947" max="15947" width="12" style="37" customWidth="1"/>
    <col min="15948" max="15948" width="20" style="37" customWidth="1"/>
    <col min="15949" max="15949" width="14" style="37" customWidth="1"/>
    <col min="15950" max="15950" width="16.5" style="37" customWidth="1"/>
    <col min="15951" max="15951" width="12" style="37" customWidth="1"/>
    <col min="15952" max="15952" width="20" style="37" customWidth="1"/>
    <col min="15953" max="15953" width="14" style="37" customWidth="1"/>
    <col min="15954" max="15954" width="12.5" style="37" customWidth="1"/>
    <col min="15955" max="15957" width="0" style="37" hidden="1" customWidth="1"/>
    <col min="15958" max="16185" width="9.33203125" style="37"/>
    <col min="16186" max="16186" width="6" style="37" customWidth="1"/>
    <col min="16187" max="16187" width="37.83203125" style="37" customWidth="1"/>
    <col min="16188" max="16190" width="12" style="37" customWidth="1"/>
    <col min="16191" max="16192" width="14.5" style="37" customWidth="1"/>
    <col min="16193" max="16193" width="13.1640625" style="37" customWidth="1"/>
    <col min="16194" max="16194" width="14.5" style="37" customWidth="1"/>
    <col min="16195" max="16195" width="13.1640625" style="37" customWidth="1"/>
    <col min="16196" max="16196" width="14.5" style="37" customWidth="1"/>
    <col min="16197" max="16197" width="13.1640625" style="37" customWidth="1"/>
    <col min="16198" max="16198" width="14.5" style="37" customWidth="1"/>
    <col min="16199" max="16199" width="13.1640625" style="37" customWidth="1"/>
    <col min="16200" max="16200" width="14.5" style="37" customWidth="1"/>
    <col min="16201" max="16201" width="13.1640625" style="37" customWidth="1"/>
    <col min="16202" max="16202" width="16.5" style="37" customWidth="1"/>
    <col min="16203" max="16203" width="12" style="37" customWidth="1"/>
    <col min="16204" max="16204" width="20" style="37" customWidth="1"/>
    <col min="16205" max="16205" width="14" style="37" customWidth="1"/>
    <col min="16206" max="16206" width="16.5" style="37" customWidth="1"/>
    <col min="16207" max="16207" width="12" style="37" customWidth="1"/>
    <col min="16208" max="16208" width="20" style="37" customWidth="1"/>
    <col min="16209" max="16209" width="14" style="37" customWidth="1"/>
    <col min="16210" max="16210" width="12.5" style="37" customWidth="1"/>
    <col min="16211" max="16213" width="0" style="37" hidden="1" customWidth="1"/>
    <col min="16214" max="16384" width="9.33203125" style="37"/>
  </cols>
  <sheetData>
    <row r="1" spans="1:95" s="38" customFormat="1" ht="24.95" customHeight="1">
      <c r="A1" s="221" t="s">
        <v>140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row>
    <row r="2" spans="1:95" s="38" customFormat="1" ht="24.95" customHeight="1">
      <c r="A2" s="218" t="s">
        <v>78</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row>
    <row r="3" spans="1:95" ht="24.95" customHeight="1">
      <c r="A3" s="222" t="s">
        <v>205</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row>
    <row r="4" spans="1:95" ht="24.95" customHeight="1">
      <c r="A4" s="219" t="str">
        <f>'Bieu 01 TH'!A4:AN4</f>
        <v>(Biểu mẫu kèm theo Công văn số              /SKHĐT-TH ngày           tháng       năm 2019 của Sở Kế hoạch và Đầu tư)</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row>
    <row r="5" spans="1:95" s="39" customFormat="1" ht="24.95" customHeight="1">
      <c r="A5" s="223" t="s">
        <v>0</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row>
    <row r="6" spans="1:95" s="40" customFormat="1" ht="27" customHeight="1">
      <c r="A6" s="216" t="s">
        <v>141</v>
      </c>
      <c r="B6" s="216" t="s">
        <v>22</v>
      </c>
      <c r="C6" s="216" t="s">
        <v>23</v>
      </c>
      <c r="D6" s="216" t="s">
        <v>112</v>
      </c>
      <c r="E6" s="216" t="s">
        <v>113</v>
      </c>
      <c r="F6" s="216" t="s">
        <v>114</v>
      </c>
      <c r="G6" s="217" t="s">
        <v>192</v>
      </c>
      <c r="H6" s="217"/>
      <c r="I6" s="217"/>
      <c r="J6" s="217"/>
      <c r="K6" s="217"/>
      <c r="L6" s="216" t="s">
        <v>193</v>
      </c>
      <c r="M6" s="216"/>
      <c r="N6" s="216" t="s">
        <v>194</v>
      </c>
      <c r="O6" s="216"/>
      <c r="P6" s="216"/>
      <c r="Q6" s="216"/>
      <c r="R6" s="216"/>
      <c r="S6" s="216"/>
      <c r="T6" s="216"/>
      <c r="U6" s="216" t="s">
        <v>29</v>
      </c>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t="s">
        <v>125</v>
      </c>
      <c r="CK6" s="216"/>
      <c r="CL6" s="216"/>
      <c r="CM6" s="216"/>
      <c r="CN6" s="216"/>
      <c r="CO6" s="216"/>
      <c r="CP6" s="216"/>
      <c r="CQ6" s="216"/>
    </row>
    <row r="7" spans="1:95" s="40" customFormat="1" ht="27" customHeight="1">
      <c r="A7" s="216"/>
      <c r="B7" s="216"/>
      <c r="C7" s="216"/>
      <c r="D7" s="216"/>
      <c r="E7" s="216"/>
      <c r="F7" s="216"/>
      <c r="G7" s="217" t="s">
        <v>25</v>
      </c>
      <c r="H7" s="217" t="s">
        <v>26</v>
      </c>
      <c r="I7" s="217"/>
      <c r="J7" s="217"/>
      <c r="K7" s="217"/>
      <c r="L7" s="216"/>
      <c r="M7" s="216"/>
      <c r="N7" s="217" t="s">
        <v>27</v>
      </c>
      <c r="O7" s="216" t="s">
        <v>29</v>
      </c>
      <c r="P7" s="216"/>
      <c r="Q7" s="216"/>
      <c r="R7" s="216"/>
      <c r="S7" s="216"/>
      <c r="T7" s="216"/>
      <c r="U7" s="216" t="s">
        <v>208</v>
      </c>
      <c r="V7" s="216"/>
      <c r="W7" s="216"/>
      <c r="X7" s="216"/>
      <c r="Y7" s="216"/>
      <c r="Z7" s="216"/>
      <c r="AA7" s="216"/>
      <c r="AB7" s="216"/>
      <c r="AC7" s="216"/>
      <c r="AD7" s="216"/>
      <c r="AE7" s="216"/>
      <c r="AF7" s="216"/>
      <c r="AG7" s="216"/>
      <c r="AH7" s="216" t="s">
        <v>210</v>
      </c>
      <c r="AI7" s="216"/>
      <c r="AJ7" s="216"/>
      <c r="AK7" s="216"/>
      <c r="AL7" s="216"/>
      <c r="AM7" s="216"/>
      <c r="AN7" s="216"/>
      <c r="AO7" s="216"/>
      <c r="AP7" s="216"/>
      <c r="AQ7" s="216"/>
      <c r="AR7" s="216"/>
      <c r="AS7" s="216"/>
      <c r="AT7" s="216"/>
      <c r="AU7" s="216"/>
      <c r="AV7" s="216"/>
      <c r="AW7" s="216"/>
      <c r="AX7" s="216"/>
      <c r="AY7" s="216"/>
      <c r="AZ7" s="216" t="s">
        <v>211</v>
      </c>
      <c r="BA7" s="216"/>
      <c r="BB7" s="216"/>
      <c r="BC7" s="216"/>
      <c r="BD7" s="216"/>
      <c r="BE7" s="216"/>
      <c r="BF7" s="216"/>
      <c r="BG7" s="216"/>
      <c r="BH7" s="216"/>
      <c r="BI7" s="216"/>
      <c r="BJ7" s="216"/>
      <c r="BK7" s="216"/>
      <c r="BL7" s="216"/>
      <c r="BM7" s="216"/>
      <c r="BN7" s="216"/>
      <c r="BO7" s="216"/>
      <c r="BP7" s="216"/>
      <c r="BQ7" s="216"/>
      <c r="BR7" s="216" t="s">
        <v>218</v>
      </c>
      <c r="BS7" s="216"/>
      <c r="BT7" s="216"/>
      <c r="BU7" s="216"/>
      <c r="BV7" s="216"/>
      <c r="BW7" s="216"/>
      <c r="BX7" s="216"/>
      <c r="BY7" s="216"/>
      <c r="BZ7" s="216"/>
      <c r="CA7" s="216"/>
      <c r="CB7" s="216"/>
      <c r="CC7" s="216"/>
      <c r="CD7" s="216"/>
      <c r="CE7" s="216"/>
      <c r="CF7" s="216"/>
      <c r="CG7" s="216"/>
      <c r="CH7" s="216"/>
      <c r="CI7" s="216"/>
      <c r="CJ7" s="217" t="s">
        <v>27</v>
      </c>
      <c r="CK7" s="217" t="s">
        <v>5</v>
      </c>
      <c r="CL7" s="217"/>
      <c r="CM7" s="217"/>
      <c r="CN7" s="217"/>
      <c r="CO7" s="217"/>
      <c r="CP7" s="217"/>
      <c r="CQ7" s="216"/>
    </row>
    <row r="8" spans="1:95" s="40" customFormat="1" ht="27" customHeight="1">
      <c r="A8" s="216"/>
      <c r="B8" s="216"/>
      <c r="C8" s="216"/>
      <c r="D8" s="216"/>
      <c r="E8" s="216"/>
      <c r="F8" s="216"/>
      <c r="G8" s="217"/>
      <c r="H8" s="217" t="s">
        <v>27</v>
      </c>
      <c r="I8" s="217" t="s">
        <v>10</v>
      </c>
      <c r="J8" s="217"/>
      <c r="K8" s="217"/>
      <c r="L8" s="217" t="s">
        <v>27</v>
      </c>
      <c r="M8" s="217" t="s">
        <v>198</v>
      </c>
      <c r="N8" s="217"/>
      <c r="O8" s="217" t="s">
        <v>228</v>
      </c>
      <c r="P8" s="217"/>
      <c r="Q8" s="217"/>
      <c r="R8" s="217"/>
      <c r="S8" s="217"/>
      <c r="T8" s="217" t="s">
        <v>229</v>
      </c>
      <c r="U8" s="216" t="s">
        <v>230</v>
      </c>
      <c r="V8" s="216"/>
      <c r="W8" s="216"/>
      <c r="X8" s="216"/>
      <c r="Y8" s="216"/>
      <c r="Z8" s="216"/>
      <c r="AA8" s="216"/>
      <c r="AB8" s="216" t="s">
        <v>209</v>
      </c>
      <c r="AC8" s="216"/>
      <c r="AD8" s="216"/>
      <c r="AE8" s="216"/>
      <c r="AF8" s="216"/>
      <c r="AG8" s="216"/>
      <c r="AH8" s="216" t="s">
        <v>230</v>
      </c>
      <c r="AI8" s="216"/>
      <c r="AJ8" s="216"/>
      <c r="AK8" s="216"/>
      <c r="AL8" s="216"/>
      <c r="AM8" s="216"/>
      <c r="AN8" s="216"/>
      <c r="AO8" s="216" t="s">
        <v>214</v>
      </c>
      <c r="AP8" s="216"/>
      <c r="AQ8" s="216"/>
      <c r="AR8" s="216"/>
      <c r="AS8" s="216"/>
      <c r="AT8" s="216"/>
      <c r="AU8" s="216"/>
      <c r="AV8" s="216"/>
      <c r="AW8" s="216"/>
      <c r="AX8" s="216"/>
      <c r="AY8" s="216"/>
      <c r="AZ8" s="216" t="s">
        <v>230</v>
      </c>
      <c r="BA8" s="216"/>
      <c r="BB8" s="216"/>
      <c r="BC8" s="216"/>
      <c r="BD8" s="216"/>
      <c r="BE8" s="216"/>
      <c r="BF8" s="216"/>
      <c r="BG8" s="216" t="s">
        <v>216</v>
      </c>
      <c r="BH8" s="216"/>
      <c r="BI8" s="216"/>
      <c r="BJ8" s="216"/>
      <c r="BK8" s="216"/>
      <c r="BL8" s="216"/>
      <c r="BM8" s="216"/>
      <c r="BN8" s="216"/>
      <c r="BO8" s="216"/>
      <c r="BP8" s="216"/>
      <c r="BQ8" s="216"/>
      <c r="BR8" s="216" t="s">
        <v>230</v>
      </c>
      <c r="BS8" s="216"/>
      <c r="BT8" s="216"/>
      <c r="BU8" s="216"/>
      <c r="BV8" s="216"/>
      <c r="BW8" s="216"/>
      <c r="BX8" s="216"/>
      <c r="BY8" s="216" t="s">
        <v>219</v>
      </c>
      <c r="BZ8" s="216"/>
      <c r="CA8" s="216"/>
      <c r="CB8" s="216"/>
      <c r="CC8" s="216"/>
      <c r="CD8" s="216"/>
      <c r="CE8" s="216"/>
      <c r="CF8" s="216"/>
      <c r="CG8" s="216"/>
      <c r="CH8" s="216"/>
      <c r="CI8" s="216"/>
      <c r="CJ8" s="217"/>
      <c r="CK8" s="220" t="s">
        <v>236</v>
      </c>
      <c r="CL8" s="220"/>
      <c r="CM8" s="220"/>
      <c r="CN8" s="220"/>
      <c r="CO8" s="220"/>
      <c r="CP8" s="217" t="s">
        <v>232</v>
      </c>
      <c r="CQ8" s="216"/>
    </row>
    <row r="9" spans="1:95" s="40" customFormat="1" ht="27" customHeight="1">
      <c r="A9" s="216"/>
      <c r="B9" s="216"/>
      <c r="C9" s="216"/>
      <c r="D9" s="216"/>
      <c r="E9" s="216"/>
      <c r="F9" s="216"/>
      <c r="G9" s="217"/>
      <c r="H9" s="217"/>
      <c r="I9" s="217" t="s">
        <v>195</v>
      </c>
      <c r="J9" s="217" t="s">
        <v>196</v>
      </c>
      <c r="K9" s="217" t="s">
        <v>197</v>
      </c>
      <c r="L9" s="217"/>
      <c r="M9" s="217"/>
      <c r="N9" s="217"/>
      <c r="O9" s="220" t="s">
        <v>195</v>
      </c>
      <c r="P9" s="220"/>
      <c r="Q9" s="220"/>
      <c r="R9" s="217" t="s">
        <v>196</v>
      </c>
      <c r="S9" s="217" t="s">
        <v>197</v>
      </c>
      <c r="T9" s="217"/>
      <c r="U9" s="225" t="s">
        <v>27</v>
      </c>
      <c r="V9" s="228" t="s">
        <v>29</v>
      </c>
      <c r="W9" s="229"/>
      <c r="X9" s="229"/>
      <c r="Y9" s="229"/>
      <c r="Z9" s="229"/>
      <c r="AA9" s="230"/>
      <c r="AB9" s="225" t="s">
        <v>28</v>
      </c>
      <c r="AC9" s="228" t="s">
        <v>29</v>
      </c>
      <c r="AD9" s="229"/>
      <c r="AE9" s="229"/>
      <c r="AF9" s="229"/>
      <c r="AG9" s="230"/>
      <c r="AH9" s="217" t="s">
        <v>27</v>
      </c>
      <c r="AI9" s="216" t="s">
        <v>29</v>
      </c>
      <c r="AJ9" s="216"/>
      <c r="AK9" s="216"/>
      <c r="AL9" s="216"/>
      <c r="AM9" s="216"/>
      <c r="AN9" s="216"/>
      <c r="AO9" s="217" t="s">
        <v>233</v>
      </c>
      <c r="AP9" s="217"/>
      <c r="AQ9" s="217"/>
      <c r="AR9" s="217"/>
      <c r="AS9" s="217"/>
      <c r="AT9" s="217"/>
      <c r="AU9" s="216" t="s">
        <v>212</v>
      </c>
      <c r="AV9" s="216"/>
      <c r="AW9" s="216"/>
      <c r="AX9" s="216"/>
      <c r="AY9" s="216"/>
      <c r="AZ9" s="217" t="s">
        <v>27</v>
      </c>
      <c r="BA9" s="216" t="s">
        <v>29</v>
      </c>
      <c r="BB9" s="216"/>
      <c r="BC9" s="216"/>
      <c r="BD9" s="216"/>
      <c r="BE9" s="216"/>
      <c r="BF9" s="216"/>
      <c r="BG9" s="217" t="s">
        <v>234</v>
      </c>
      <c r="BH9" s="217"/>
      <c r="BI9" s="217"/>
      <c r="BJ9" s="217"/>
      <c r="BK9" s="217"/>
      <c r="BL9" s="217"/>
      <c r="BM9" s="216" t="s">
        <v>213</v>
      </c>
      <c r="BN9" s="216"/>
      <c r="BO9" s="216"/>
      <c r="BP9" s="216"/>
      <c r="BQ9" s="216"/>
      <c r="BR9" s="217" t="s">
        <v>27</v>
      </c>
      <c r="BS9" s="216" t="s">
        <v>29</v>
      </c>
      <c r="BT9" s="216"/>
      <c r="BU9" s="216"/>
      <c r="BV9" s="216"/>
      <c r="BW9" s="216"/>
      <c r="BX9" s="216"/>
      <c r="BY9" s="217" t="s">
        <v>235</v>
      </c>
      <c r="BZ9" s="217"/>
      <c r="CA9" s="217"/>
      <c r="CB9" s="217"/>
      <c r="CC9" s="217"/>
      <c r="CD9" s="217"/>
      <c r="CE9" s="216" t="s">
        <v>221</v>
      </c>
      <c r="CF9" s="216"/>
      <c r="CG9" s="216"/>
      <c r="CH9" s="216"/>
      <c r="CI9" s="216"/>
      <c r="CJ9" s="217"/>
      <c r="CK9" s="220" t="s">
        <v>195</v>
      </c>
      <c r="CL9" s="220"/>
      <c r="CM9" s="220"/>
      <c r="CN9" s="217" t="s">
        <v>196</v>
      </c>
      <c r="CO9" s="217" t="s">
        <v>197</v>
      </c>
      <c r="CP9" s="217"/>
      <c r="CQ9" s="216"/>
    </row>
    <row r="10" spans="1:95" s="40" customFormat="1" ht="33.75" customHeight="1">
      <c r="A10" s="216"/>
      <c r="B10" s="216"/>
      <c r="C10" s="216"/>
      <c r="D10" s="216"/>
      <c r="E10" s="216"/>
      <c r="F10" s="216"/>
      <c r="G10" s="217"/>
      <c r="H10" s="217"/>
      <c r="I10" s="217"/>
      <c r="J10" s="217"/>
      <c r="K10" s="217"/>
      <c r="L10" s="217"/>
      <c r="M10" s="217"/>
      <c r="N10" s="217"/>
      <c r="O10" s="217" t="s">
        <v>28</v>
      </c>
      <c r="P10" s="224" t="s">
        <v>237</v>
      </c>
      <c r="Q10" s="220" t="s">
        <v>45</v>
      </c>
      <c r="R10" s="217"/>
      <c r="S10" s="217"/>
      <c r="T10" s="217"/>
      <c r="U10" s="226"/>
      <c r="V10" s="217" t="s">
        <v>228</v>
      </c>
      <c r="W10" s="217"/>
      <c r="X10" s="217"/>
      <c r="Y10" s="217"/>
      <c r="Z10" s="217"/>
      <c r="AA10" s="217" t="s">
        <v>229</v>
      </c>
      <c r="AB10" s="226"/>
      <c r="AC10" s="217" t="s">
        <v>228</v>
      </c>
      <c r="AD10" s="217"/>
      <c r="AE10" s="217"/>
      <c r="AF10" s="217"/>
      <c r="AG10" s="217" t="s">
        <v>232</v>
      </c>
      <c r="AH10" s="217"/>
      <c r="AI10" s="217" t="s">
        <v>228</v>
      </c>
      <c r="AJ10" s="217"/>
      <c r="AK10" s="217"/>
      <c r="AL10" s="217"/>
      <c r="AM10" s="217"/>
      <c r="AN10" s="217" t="s">
        <v>229</v>
      </c>
      <c r="AO10" s="217" t="s">
        <v>28</v>
      </c>
      <c r="AP10" s="217" t="s">
        <v>228</v>
      </c>
      <c r="AQ10" s="217"/>
      <c r="AR10" s="217"/>
      <c r="AS10" s="217"/>
      <c r="AT10" s="217" t="s">
        <v>232</v>
      </c>
      <c r="AU10" s="217" t="s">
        <v>28</v>
      </c>
      <c r="AV10" s="217" t="s">
        <v>228</v>
      </c>
      <c r="AW10" s="217"/>
      <c r="AX10" s="217"/>
      <c r="AY10" s="217"/>
      <c r="AZ10" s="217"/>
      <c r="BA10" s="217" t="s">
        <v>228</v>
      </c>
      <c r="BB10" s="217"/>
      <c r="BC10" s="217"/>
      <c r="BD10" s="217"/>
      <c r="BE10" s="217"/>
      <c r="BF10" s="217" t="s">
        <v>229</v>
      </c>
      <c r="BG10" s="217" t="s">
        <v>28</v>
      </c>
      <c r="BH10" s="217" t="s">
        <v>228</v>
      </c>
      <c r="BI10" s="217"/>
      <c r="BJ10" s="217"/>
      <c r="BK10" s="217"/>
      <c r="BL10" s="217" t="s">
        <v>232</v>
      </c>
      <c r="BM10" s="217" t="s">
        <v>28</v>
      </c>
      <c r="BN10" s="217" t="s">
        <v>228</v>
      </c>
      <c r="BO10" s="217"/>
      <c r="BP10" s="217"/>
      <c r="BQ10" s="217"/>
      <c r="BR10" s="217"/>
      <c r="BS10" s="217" t="s">
        <v>228</v>
      </c>
      <c r="BT10" s="217"/>
      <c r="BU10" s="217"/>
      <c r="BV10" s="217"/>
      <c r="BW10" s="217"/>
      <c r="BX10" s="217" t="s">
        <v>229</v>
      </c>
      <c r="BY10" s="217" t="s">
        <v>28</v>
      </c>
      <c r="BZ10" s="217" t="s">
        <v>228</v>
      </c>
      <c r="CA10" s="217"/>
      <c r="CB10" s="217"/>
      <c r="CC10" s="217"/>
      <c r="CD10" s="217" t="s">
        <v>232</v>
      </c>
      <c r="CE10" s="217" t="s">
        <v>28</v>
      </c>
      <c r="CF10" s="217" t="s">
        <v>228</v>
      </c>
      <c r="CG10" s="217"/>
      <c r="CH10" s="217"/>
      <c r="CI10" s="217"/>
      <c r="CJ10" s="217"/>
      <c r="CK10" s="217" t="s">
        <v>28</v>
      </c>
      <c r="CL10" s="224" t="s">
        <v>237</v>
      </c>
      <c r="CM10" s="220" t="s">
        <v>45</v>
      </c>
      <c r="CN10" s="217"/>
      <c r="CO10" s="217"/>
      <c r="CP10" s="217"/>
      <c r="CQ10" s="216"/>
    </row>
    <row r="11" spans="1:95" s="40" customFormat="1" ht="33.75" customHeight="1">
      <c r="A11" s="216"/>
      <c r="B11" s="216"/>
      <c r="C11" s="216"/>
      <c r="D11" s="216"/>
      <c r="E11" s="216"/>
      <c r="F11" s="216"/>
      <c r="G11" s="217"/>
      <c r="H11" s="217"/>
      <c r="I11" s="217"/>
      <c r="J11" s="217"/>
      <c r="K11" s="217"/>
      <c r="L11" s="217"/>
      <c r="M11" s="217"/>
      <c r="N11" s="217"/>
      <c r="O11" s="217"/>
      <c r="P11" s="224"/>
      <c r="Q11" s="220"/>
      <c r="R11" s="217"/>
      <c r="S11" s="217"/>
      <c r="T11" s="217"/>
      <c r="U11" s="226"/>
      <c r="V11" s="220" t="s">
        <v>195</v>
      </c>
      <c r="W11" s="220"/>
      <c r="X11" s="220"/>
      <c r="Y11" s="217" t="s">
        <v>196</v>
      </c>
      <c r="Z11" s="217" t="s">
        <v>197</v>
      </c>
      <c r="AA11" s="217"/>
      <c r="AB11" s="226"/>
      <c r="AC11" s="217" t="s">
        <v>28</v>
      </c>
      <c r="AD11" s="217" t="s">
        <v>29</v>
      </c>
      <c r="AE11" s="217"/>
      <c r="AF11" s="217"/>
      <c r="AG11" s="217"/>
      <c r="AH11" s="217"/>
      <c r="AI11" s="220" t="s">
        <v>195</v>
      </c>
      <c r="AJ11" s="220"/>
      <c r="AK11" s="220"/>
      <c r="AL11" s="217" t="s">
        <v>196</v>
      </c>
      <c r="AM11" s="217" t="s">
        <v>197</v>
      </c>
      <c r="AN11" s="217"/>
      <c r="AO11" s="217"/>
      <c r="AP11" s="217" t="s">
        <v>28</v>
      </c>
      <c r="AQ11" s="217" t="s">
        <v>29</v>
      </c>
      <c r="AR11" s="217"/>
      <c r="AS11" s="217"/>
      <c r="AT11" s="217"/>
      <c r="AU11" s="217"/>
      <c r="AV11" s="217" t="s">
        <v>28</v>
      </c>
      <c r="AW11" s="217" t="s">
        <v>29</v>
      </c>
      <c r="AX11" s="217"/>
      <c r="AY11" s="217"/>
      <c r="AZ11" s="217"/>
      <c r="BA11" s="220" t="s">
        <v>195</v>
      </c>
      <c r="BB11" s="220"/>
      <c r="BC11" s="220"/>
      <c r="BD11" s="217" t="s">
        <v>196</v>
      </c>
      <c r="BE11" s="217" t="s">
        <v>197</v>
      </c>
      <c r="BF11" s="217"/>
      <c r="BG11" s="217"/>
      <c r="BH11" s="217" t="s">
        <v>28</v>
      </c>
      <c r="BI11" s="217" t="s">
        <v>29</v>
      </c>
      <c r="BJ11" s="217"/>
      <c r="BK11" s="217"/>
      <c r="BL11" s="217"/>
      <c r="BM11" s="217"/>
      <c r="BN11" s="217" t="s">
        <v>28</v>
      </c>
      <c r="BO11" s="217" t="s">
        <v>29</v>
      </c>
      <c r="BP11" s="217"/>
      <c r="BQ11" s="217"/>
      <c r="BR11" s="217"/>
      <c r="BS11" s="220" t="s">
        <v>195</v>
      </c>
      <c r="BT11" s="220"/>
      <c r="BU11" s="220"/>
      <c r="BV11" s="217" t="s">
        <v>196</v>
      </c>
      <c r="BW11" s="217" t="s">
        <v>197</v>
      </c>
      <c r="BX11" s="217"/>
      <c r="BY11" s="217"/>
      <c r="BZ11" s="217" t="s">
        <v>28</v>
      </c>
      <c r="CA11" s="217" t="s">
        <v>29</v>
      </c>
      <c r="CB11" s="217"/>
      <c r="CC11" s="217"/>
      <c r="CD11" s="217"/>
      <c r="CE11" s="217"/>
      <c r="CF11" s="217" t="s">
        <v>28</v>
      </c>
      <c r="CG11" s="217" t="s">
        <v>29</v>
      </c>
      <c r="CH11" s="217"/>
      <c r="CI11" s="217"/>
      <c r="CJ11" s="217"/>
      <c r="CK11" s="217"/>
      <c r="CL11" s="224"/>
      <c r="CM11" s="220"/>
      <c r="CN11" s="217"/>
      <c r="CO11" s="217"/>
      <c r="CP11" s="217"/>
      <c r="CQ11" s="216"/>
    </row>
    <row r="12" spans="1:95" s="40" customFormat="1" ht="78" customHeight="1">
      <c r="A12" s="216"/>
      <c r="B12" s="216"/>
      <c r="C12" s="216"/>
      <c r="D12" s="216"/>
      <c r="E12" s="216"/>
      <c r="F12" s="216"/>
      <c r="G12" s="217"/>
      <c r="H12" s="217"/>
      <c r="I12" s="217"/>
      <c r="J12" s="217"/>
      <c r="K12" s="217"/>
      <c r="L12" s="217"/>
      <c r="M12" s="217"/>
      <c r="N12" s="217"/>
      <c r="O12" s="217"/>
      <c r="P12" s="224"/>
      <c r="Q12" s="220"/>
      <c r="R12" s="217"/>
      <c r="S12" s="217"/>
      <c r="T12" s="217"/>
      <c r="U12" s="227"/>
      <c r="V12" s="102" t="s">
        <v>28</v>
      </c>
      <c r="W12" s="106" t="s">
        <v>237</v>
      </c>
      <c r="X12" s="107" t="s">
        <v>45</v>
      </c>
      <c r="Y12" s="217"/>
      <c r="Z12" s="217"/>
      <c r="AA12" s="217"/>
      <c r="AB12" s="227"/>
      <c r="AC12" s="217"/>
      <c r="AD12" s="102" t="s">
        <v>167</v>
      </c>
      <c r="AE12" s="102" t="s">
        <v>231</v>
      </c>
      <c r="AF12" s="102" t="s">
        <v>197</v>
      </c>
      <c r="AG12" s="217"/>
      <c r="AH12" s="217"/>
      <c r="AI12" s="102" t="s">
        <v>28</v>
      </c>
      <c r="AJ12" s="106" t="s">
        <v>237</v>
      </c>
      <c r="AK12" s="107" t="s">
        <v>45</v>
      </c>
      <c r="AL12" s="217"/>
      <c r="AM12" s="217"/>
      <c r="AN12" s="217"/>
      <c r="AO12" s="217"/>
      <c r="AP12" s="217"/>
      <c r="AQ12" s="102" t="s">
        <v>167</v>
      </c>
      <c r="AR12" s="102" t="s">
        <v>231</v>
      </c>
      <c r="AS12" s="102" t="s">
        <v>197</v>
      </c>
      <c r="AT12" s="217"/>
      <c r="AU12" s="217"/>
      <c r="AV12" s="217"/>
      <c r="AW12" s="102" t="s">
        <v>167</v>
      </c>
      <c r="AX12" s="102" t="s">
        <v>231</v>
      </c>
      <c r="AY12" s="102" t="s">
        <v>197</v>
      </c>
      <c r="AZ12" s="217"/>
      <c r="BA12" s="102" t="s">
        <v>28</v>
      </c>
      <c r="BB12" s="106" t="s">
        <v>237</v>
      </c>
      <c r="BC12" s="107" t="s">
        <v>45</v>
      </c>
      <c r="BD12" s="217"/>
      <c r="BE12" s="217"/>
      <c r="BF12" s="217"/>
      <c r="BG12" s="217"/>
      <c r="BH12" s="217"/>
      <c r="BI12" s="102" t="s">
        <v>167</v>
      </c>
      <c r="BJ12" s="102" t="s">
        <v>231</v>
      </c>
      <c r="BK12" s="102" t="s">
        <v>197</v>
      </c>
      <c r="BL12" s="217"/>
      <c r="BM12" s="217"/>
      <c r="BN12" s="217"/>
      <c r="BO12" s="102" t="s">
        <v>167</v>
      </c>
      <c r="BP12" s="102" t="s">
        <v>231</v>
      </c>
      <c r="BQ12" s="102" t="s">
        <v>197</v>
      </c>
      <c r="BR12" s="217"/>
      <c r="BS12" s="102" t="s">
        <v>28</v>
      </c>
      <c r="BT12" s="106" t="s">
        <v>237</v>
      </c>
      <c r="BU12" s="107" t="s">
        <v>45</v>
      </c>
      <c r="BV12" s="217"/>
      <c r="BW12" s="217"/>
      <c r="BX12" s="217"/>
      <c r="BY12" s="217"/>
      <c r="BZ12" s="217"/>
      <c r="CA12" s="102" t="s">
        <v>167</v>
      </c>
      <c r="CB12" s="102" t="s">
        <v>231</v>
      </c>
      <c r="CC12" s="102" t="s">
        <v>197</v>
      </c>
      <c r="CD12" s="217"/>
      <c r="CE12" s="217"/>
      <c r="CF12" s="217"/>
      <c r="CG12" s="102" t="s">
        <v>167</v>
      </c>
      <c r="CH12" s="102" t="s">
        <v>231</v>
      </c>
      <c r="CI12" s="102" t="s">
        <v>197</v>
      </c>
      <c r="CJ12" s="217"/>
      <c r="CK12" s="217"/>
      <c r="CL12" s="224"/>
      <c r="CM12" s="220"/>
      <c r="CN12" s="217"/>
      <c r="CO12" s="217"/>
      <c r="CP12" s="217"/>
      <c r="CQ12" s="216"/>
    </row>
    <row r="13" spans="1:95" s="45" customFormat="1" ht="27.95"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7.95"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7.95" customHeight="1">
      <c r="A15" s="75" t="s">
        <v>20</v>
      </c>
      <c r="B15" s="76" t="s">
        <v>199</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7.95" customHeight="1">
      <c r="A16" s="75" t="s">
        <v>32</v>
      </c>
      <c r="B16" s="79" t="s">
        <v>176</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7.95" customHeight="1">
      <c r="A17" s="80" t="s">
        <v>87</v>
      </c>
      <c r="B17" s="81" t="s">
        <v>177</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7.95" customHeight="1">
      <c r="A18" s="82" t="s">
        <v>31</v>
      </c>
      <c r="B18" s="83" t="s">
        <v>33</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7.95" customHeight="1">
      <c r="A19" s="82" t="s">
        <v>36</v>
      </c>
      <c r="B19" s="83" t="s">
        <v>33</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7.95" customHeight="1">
      <c r="A20" s="82" t="s">
        <v>34</v>
      </c>
      <c r="B20" s="84" t="s">
        <v>35</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7.95" customHeight="1">
      <c r="A21" s="80" t="s">
        <v>89</v>
      </c>
      <c r="B21" s="81" t="s">
        <v>178</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7.95" customHeight="1">
      <c r="A22" s="82" t="s">
        <v>31</v>
      </c>
      <c r="B22" s="83" t="s">
        <v>33</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7.95" customHeight="1">
      <c r="A23" s="82" t="s">
        <v>34</v>
      </c>
      <c r="B23" s="84" t="s">
        <v>35</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7.95" customHeight="1">
      <c r="A24" s="80" t="s">
        <v>90</v>
      </c>
      <c r="B24" s="81" t="s">
        <v>179</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7.95" customHeight="1">
      <c r="A25" s="82" t="s">
        <v>31</v>
      </c>
      <c r="B25" s="83" t="s">
        <v>33</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7.95" customHeight="1">
      <c r="A26" s="82" t="s">
        <v>34</v>
      </c>
      <c r="B26" s="84" t="s">
        <v>35</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7.95" customHeight="1">
      <c r="A27" s="75" t="s">
        <v>48</v>
      </c>
      <c r="B27" s="79" t="s">
        <v>180</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7.95" customHeight="1">
      <c r="A28" s="80" t="s">
        <v>87</v>
      </c>
      <c r="B28" s="81" t="s">
        <v>177</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7.95" customHeight="1">
      <c r="A29" s="82" t="s">
        <v>31</v>
      </c>
      <c r="B29" s="83" t="s">
        <v>33</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7.95" customHeight="1">
      <c r="A30" s="82" t="s">
        <v>34</v>
      </c>
      <c r="B30" s="84" t="s">
        <v>35</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7.95" customHeight="1">
      <c r="A31" s="80" t="s">
        <v>89</v>
      </c>
      <c r="B31" s="81" t="s">
        <v>178</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7.95" customHeight="1">
      <c r="A32" s="82" t="s">
        <v>31</v>
      </c>
      <c r="B32" s="83" t="s">
        <v>33</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7.95" customHeight="1">
      <c r="A33" s="82" t="s">
        <v>34</v>
      </c>
      <c r="B33" s="84" t="s">
        <v>35</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7.95" customHeight="1">
      <c r="A34" s="80" t="s">
        <v>90</v>
      </c>
      <c r="B34" s="81" t="s">
        <v>179</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7.95" customHeight="1">
      <c r="A35" s="82" t="s">
        <v>31</v>
      </c>
      <c r="B35" s="83" t="s">
        <v>33</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7.95" customHeight="1">
      <c r="A36" s="82" t="s">
        <v>34</v>
      </c>
      <c r="B36" s="84" t="s">
        <v>35</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7.95" customHeight="1">
      <c r="A37" s="75" t="s">
        <v>200</v>
      </c>
      <c r="B37" s="79" t="s">
        <v>201</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7.95" customHeight="1">
      <c r="A38" s="80" t="s">
        <v>87</v>
      </c>
      <c r="B38" s="81" t="s">
        <v>177</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7.95" customHeight="1">
      <c r="A39" s="82" t="s">
        <v>31</v>
      </c>
      <c r="B39" s="83" t="s">
        <v>33</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7.95" customHeight="1">
      <c r="A40" s="82" t="s">
        <v>34</v>
      </c>
      <c r="B40" s="84" t="s">
        <v>35</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7.95" customHeight="1">
      <c r="A41" s="80" t="s">
        <v>89</v>
      </c>
      <c r="B41" s="81" t="s">
        <v>178</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7.95" customHeight="1">
      <c r="A42" s="82" t="s">
        <v>31</v>
      </c>
      <c r="B42" s="83" t="s">
        <v>33</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7.95" customHeight="1">
      <c r="A43" s="82" t="s">
        <v>34</v>
      </c>
      <c r="B43" s="84" t="s">
        <v>35</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7.95" customHeight="1">
      <c r="A44" s="80" t="s">
        <v>90</v>
      </c>
      <c r="B44" s="81" t="s">
        <v>179</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7.95" customHeight="1">
      <c r="A45" s="82" t="s">
        <v>31</v>
      </c>
      <c r="B45" s="83" t="s">
        <v>33</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7.95" customHeight="1">
      <c r="A46" s="82" t="s">
        <v>34</v>
      </c>
      <c r="B46" s="84" t="s">
        <v>35</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7.95" customHeight="1">
      <c r="A47" s="75" t="s">
        <v>202</v>
      </c>
      <c r="B47" s="79" t="s">
        <v>203</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7.95" customHeight="1">
      <c r="A48" s="80" t="s">
        <v>87</v>
      </c>
      <c r="B48" s="81" t="s">
        <v>177</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7.95" customHeight="1">
      <c r="A49" s="82" t="s">
        <v>31</v>
      </c>
      <c r="B49" s="83" t="s">
        <v>33</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7.95" customHeight="1">
      <c r="A50" s="82" t="s">
        <v>34</v>
      </c>
      <c r="B50" s="84" t="s">
        <v>35</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7.95" customHeight="1">
      <c r="A51" s="80" t="s">
        <v>89</v>
      </c>
      <c r="B51" s="81" t="s">
        <v>178</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7.95" customHeight="1">
      <c r="A52" s="82" t="s">
        <v>31</v>
      </c>
      <c r="B52" s="83" t="s">
        <v>33</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7.95" customHeight="1">
      <c r="A53" s="82" t="s">
        <v>34</v>
      </c>
      <c r="B53" s="84" t="s">
        <v>35</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7.95" customHeight="1">
      <c r="A54" s="80" t="s">
        <v>90</v>
      </c>
      <c r="B54" s="81" t="s">
        <v>179</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7.95" customHeight="1">
      <c r="A55" s="82" t="s">
        <v>31</v>
      </c>
      <c r="B55" s="83" t="s">
        <v>33</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7.95" customHeight="1">
      <c r="A56" s="82" t="s">
        <v>34</v>
      </c>
      <c r="B56" s="84" t="s">
        <v>35</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7.95" customHeight="1">
      <c r="A57" s="75" t="s">
        <v>21</v>
      </c>
      <c r="B57" s="76" t="s">
        <v>199</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7.95" customHeight="1">
      <c r="A58" s="85" t="s">
        <v>34</v>
      </c>
      <c r="B58" s="79" t="s">
        <v>204</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pans="1:9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row>
    <row r="82" spans="1:9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row>
    <row r="83" spans="1:9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row>
    <row r="84" spans="1:9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row>
    <row r="85" spans="1:9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row>
    <row r="86" spans="1:9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row>
    <row r="87" spans="1:9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row>
    <row r="88" spans="1:9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row>
    <row r="89" spans="1:9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row>
    <row r="90" spans="1:9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row>
    <row r="91" spans="1:9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row>
    <row r="92" spans="1:9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row>
    <row r="93" spans="1:9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row>
    <row r="94" spans="1:9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row>
    <row r="95" spans="1:9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row>
    <row r="96" spans="1:9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row>
    <row r="97" spans="1:9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row>
    <row r="98" spans="1:9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row>
    <row r="99" spans="1:9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row>
    <row r="100" spans="1:9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row>
    <row r="101" spans="1:9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row>
    <row r="102" spans="1:9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row>
    <row r="103" spans="1:9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row>
    <row r="104" spans="1:9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row>
    <row r="105" spans="1:9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row>
    <row r="106" spans="1:9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row>
    <row r="107" spans="1:9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row>
    <row r="108" spans="1:9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row>
    <row r="109" spans="1:9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row>
    <row r="110" spans="1:9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row>
    <row r="111" spans="1:9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row>
    <row r="112" spans="1:9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row>
    <row r="113" spans="1:9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row>
    <row r="114" spans="1:9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row>
    <row r="115" spans="1:9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row>
    <row r="116" spans="1:9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row>
    <row r="117" spans="1:9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row>
    <row r="118" spans="1:9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row>
    <row r="119" spans="1:9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row>
    <row r="120" spans="1:9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row>
    <row r="121" spans="1:9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row>
    <row r="122" spans="1:9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row>
    <row r="123" spans="1:9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row>
    <row r="124" spans="1:9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row>
    <row r="125" spans="1:9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row>
    <row r="126" spans="1:9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row>
    <row r="127" spans="1:9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row>
    <row r="128" spans="1:9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row>
    <row r="129" spans="1:9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row>
    <row r="130" spans="1:9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row>
    <row r="131" spans="1:9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row>
    <row r="132" spans="1:9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row>
    <row r="133" spans="1:9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row>
    <row r="134" spans="1:9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row>
    <row r="135" spans="1:9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row>
    <row r="136" spans="1:9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row>
    <row r="137" spans="1:9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row>
    <row r="138" spans="1:9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row>
    <row r="139" spans="1:9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row>
    <row r="140" spans="1:9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row>
    <row r="141" spans="1:9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row>
    <row r="142" spans="1:9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row>
    <row r="143" spans="1:9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row>
    <row r="144" spans="1:9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row>
    <row r="145" spans="1:9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row>
    <row r="146" spans="1:9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row>
    <row r="147" spans="1:9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row>
    <row r="148" spans="1:9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row>
    <row r="149" spans="1:9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row>
    <row r="150" spans="1:9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row>
    <row r="151" spans="1:9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row>
    <row r="152" spans="1:9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row>
    <row r="153" spans="1:9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row>
    <row r="154" spans="1:9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row>
    <row r="155" spans="1:9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row>
    <row r="156" spans="1:9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row>
    <row r="157" spans="1:9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row>
    <row r="158" spans="1:9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row>
    <row r="159" spans="1:9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row>
    <row r="160" spans="1:9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row>
    <row r="161" spans="1:9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row>
    <row r="162" spans="1:9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row>
    <row r="163" spans="1:9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row>
    <row r="164" spans="1:9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row>
    <row r="165" spans="1:9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row>
    <row r="166" spans="1:9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row>
    <row r="167" spans="1:9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row>
    <row r="168" spans="1:9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row>
    <row r="169" spans="1:9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row>
    <row r="170" spans="1:9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row>
    <row r="171" spans="1:9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row>
    <row r="172" spans="1:9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row>
    <row r="173" spans="1:9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row>
    <row r="174" spans="1:9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row>
    <row r="175" spans="1:9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row>
    <row r="176" spans="1:9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row>
    <row r="177" spans="1:9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row>
    <row r="178" spans="1:9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row>
    <row r="179" spans="1:9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row>
    <row r="180" spans="1:9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row>
    <row r="181" spans="1:9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row>
    <row r="182" spans="1:9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row>
    <row r="183" spans="1:9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row>
    <row r="184" spans="1:9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row>
    <row r="185" spans="1:9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row>
    <row r="186" spans="1:9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row>
    <row r="187" spans="1:9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row>
    <row r="188" spans="1:9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row>
    <row r="189" spans="1:9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row>
    <row r="190" spans="1:9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row>
    <row r="191" spans="1:9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row>
    <row r="192" spans="1:9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row>
    <row r="193" spans="1:9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row>
    <row r="194" spans="1:9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row>
    <row r="195" spans="1:9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row>
    <row r="196" spans="1:9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row>
    <row r="197" spans="1:9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row>
    <row r="198" spans="1:9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row>
    <row r="199" spans="1:9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row>
    <row r="200" spans="1:9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row>
    <row r="201" spans="1:9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row>
    <row r="202" spans="1:9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row>
    <row r="203" spans="1:9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row>
    <row r="204" spans="1:9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row>
    <row r="205" spans="1:9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row>
    <row r="206" spans="1:9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row>
    <row r="207" spans="1:9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row>
    <row r="208" spans="1:9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row>
    <row r="209" spans="1:9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row>
    <row r="210" spans="1:9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row>
    <row r="211" spans="1:9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row>
    <row r="212" spans="1:9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row>
    <row r="213" spans="1:9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row>
    <row r="214" spans="1:9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row>
    <row r="215" spans="1:9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row>
    <row r="216" spans="1:9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row>
    <row r="217" spans="1:9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row>
    <row r="218" spans="1:9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row>
    <row r="219" spans="1:9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row>
    <row r="220" spans="1:9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row>
    <row r="221" spans="1:9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row>
    <row r="222" spans="1:9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row>
    <row r="223" spans="1:9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row>
    <row r="224" spans="1:9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row>
    <row r="225" spans="1:9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row>
    <row r="226" spans="1:9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row>
    <row r="227" spans="1:9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row>
    <row r="228" spans="1:9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row>
    <row r="229" spans="1:9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row>
    <row r="230" spans="1:9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row>
    <row r="231" spans="1:9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row>
    <row r="232" spans="1:9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row>
    <row r="233" spans="1:9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row>
    <row r="234" spans="1:9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row>
    <row r="235" spans="1:9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row>
    <row r="236" spans="1:9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row>
    <row r="237" spans="1:9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row>
    <row r="238" spans="1:9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row>
    <row r="239" spans="1:9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row>
    <row r="240" spans="1:9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row>
    <row r="241" spans="1:9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row>
    <row r="242" spans="1:9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row>
    <row r="243" spans="1:9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row>
    <row r="244" spans="1:9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row>
    <row r="245" spans="1:9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row>
    <row r="246" spans="1:9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row>
    <row r="247" spans="1:9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row>
    <row r="248" spans="1:9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row>
    <row r="249" spans="1:9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row>
    <row r="250" spans="1:9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row>
    <row r="251" spans="1:9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row>
    <row r="252" spans="1:9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row>
    <row r="253" spans="1:9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row>
    <row r="254" spans="1:9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row>
    <row r="255" spans="1:9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row>
    <row r="256" spans="1:9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row>
    <row r="257" spans="1:9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row>
    <row r="258" spans="1:9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row>
    <row r="259" spans="1:9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row>
    <row r="260" spans="1:9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row>
    <row r="261" spans="1:9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row>
    <row r="262" spans="1:9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row>
    <row r="263" spans="1:9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row>
    <row r="264" spans="1:9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row>
    <row r="265" spans="1:9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row>
    <row r="266" spans="1:9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row>
    <row r="267" spans="1:9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row>
    <row r="268" spans="1:9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row>
    <row r="269" spans="1:9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row>
    <row r="270" spans="1:9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row>
    <row r="271" spans="1:9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row>
    <row r="272" spans="1:9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row>
    <row r="273" spans="1:9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row>
    <row r="274" spans="1:9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row>
    <row r="275" spans="1:9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row>
    <row r="276" spans="1:9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row>
    <row r="277" spans="1:9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row>
    <row r="278" spans="1:9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row>
    <row r="279" spans="1:9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row>
    <row r="280" spans="1:9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row>
    <row r="281" spans="1:9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row>
    <row r="282" spans="1:9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row>
    <row r="283" spans="1:9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row>
    <row r="284" spans="1:9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row>
    <row r="285" spans="1:9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row>
    <row r="286" spans="1:9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row>
    <row r="287" spans="1:9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row>
    <row r="288" spans="1:9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row>
    <row r="289" spans="1:9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row>
    <row r="290" spans="1:9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row>
    <row r="291" spans="1:9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row>
    <row r="292" spans="1:9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row>
    <row r="293" spans="1:9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row>
    <row r="294" spans="1:9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row>
    <row r="295" spans="1:9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row>
    <row r="296" spans="1:9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row>
    <row r="297" spans="1:9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row>
    <row r="298" spans="1:9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row>
    <row r="299" spans="1:9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row>
    <row r="300" spans="1:9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row>
    <row r="301" spans="1:9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row>
    <row r="302" spans="1:9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row>
    <row r="303" spans="1:9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row>
    <row r="304" spans="1:9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row>
    <row r="305" spans="1:9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row>
    <row r="306" spans="1:9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row>
    <row r="307" spans="1:9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row>
    <row r="308" spans="1:9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row>
    <row r="309" spans="1:9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row>
    <row r="310" spans="1:9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row>
    <row r="311" spans="1:9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row>
    <row r="312" spans="1:9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row>
    <row r="313" spans="1:9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row>
    <row r="314" spans="1:9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row>
    <row r="315" spans="1:9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row>
    <row r="316" spans="1:9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row>
    <row r="317" spans="1:9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row>
    <row r="318" spans="1:9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row>
    <row r="319" spans="1:9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row>
    <row r="320" spans="1:9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row>
    <row r="321" spans="1:9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row>
    <row r="322" spans="1:9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row>
    <row r="323" spans="1:9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row>
    <row r="324" spans="1:9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row>
    <row r="325" spans="1:9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row>
    <row r="326" spans="1:9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row>
    <row r="327" spans="1:9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row>
    <row r="328" spans="1:9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row>
    <row r="329" spans="1:9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row>
    <row r="330" spans="1:9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row>
    <row r="331" spans="1:9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row>
    <row r="332" spans="1:9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row>
    <row r="333" spans="1:9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row>
    <row r="334" spans="1:9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row>
    <row r="335" spans="1:9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row>
    <row r="336" spans="1:9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row>
    <row r="337" spans="1:9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row>
    <row r="338" spans="1:9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row>
    <row r="339" spans="1:9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row>
    <row r="340" spans="1:9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row>
    <row r="341" spans="1:9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row>
    <row r="342" spans="1:9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row>
    <row r="343" spans="1:9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row>
    <row r="344" spans="1:9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row>
    <row r="345" spans="1:9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row>
    <row r="346" spans="1:9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row>
    <row r="347" spans="1:9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row>
    <row r="348" spans="1:9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row>
    <row r="349" spans="1:9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row>
    <row r="350" spans="1:9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row>
    <row r="351" spans="1:9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row>
    <row r="352" spans="1:9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row>
    <row r="353" spans="1:9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row>
    <row r="354" spans="1:9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row>
    <row r="355" spans="1:9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row>
  </sheetData>
  <mergeCells count="125">
    <mergeCell ref="AB9:AB12"/>
    <mergeCell ref="AC9:AG9"/>
    <mergeCell ref="A6:A12"/>
    <mergeCell ref="L8:L12"/>
    <mergeCell ref="M8:M12"/>
    <mergeCell ref="U9:U12"/>
    <mergeCell ref="V9:AA9"/>
    <mergeCell ref="F6:F12"/>
    <mergeCell ref="E6:E12"/>
    <mergeCell ref="D6:D12"/>
    <mergeCell ref="C6:C12"/>
    <mergeCell ref="B6:B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P350"/>
  <sheetViews>
    <sheetView zoomScale="85" zoomScaleNormal="85" workbookViewId="0">
      <selection sqref="A1:CP1"/>
    </sheetView>
  </sheetViews>
  <sheetFormatPr defaultColWidth="10.6640625" defaultRowHeight="18.75"/>
  <cols>
    <col min="1" max="1" width="6" style="69" customWidth="1"/>
    <col min="2" max="2" width="38.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5" style="72" customWidth="1"/>
    <col min="19" max="23" width="12.5" style="72" hidden="1" customWidth="1"/>
    <col min="24" max="24" width="12.1640625" style="72" hidden="1" customWidth="1"/>
    <col min="25" max="27" width="10.1640625" style="72" hidden="1" customWidth="1"/>
    <col min="28" max="28" width="11.83203125" style="72" hidden="1" customWidth="1"/>
    <col min="29" max="29" width="10.83203125" style="72" hidden="1" customWidth="1"/>
    <col min="30" max="35" width="9.5" style="72" hidden="1" customWidth="1"/>
    <col min="36" max="40" width="11.83203125" style="72" hidden="1" customWidth="1"/>
    <col min="41" max="41" width="10.5" style="72" hidden="1" customWidth="1"/>
    <col min="42" max="42" width="9" style="72" hidden="1" customWidth="1"/>
    <col min="43" max="44" width="10.5" style="72" hidden="1" customWidth="1"/>
    <col min="45" max="45" width="9.33203125" style="72" hidden="1" customWidth="1"/>
    <col min="46" max="61" width="10.5" style="72" hidden="1" customWidth="1"/>
    <col min="62" max="62" width="10.5" style="72" customWidth="1"/>
    <col min="63" max="63" width="9.33203125" style="72" customWidth="1"/>
    <col min="64" max="65" width="11.1640625" style="72" customWidth="1"/>
    <col min="66" max="67" width="10.5" style="72" customWidth="1"/>
    <col min="68" max="72" width="9.33203125" style="72" customWidth="1"/>
    <col min="73" max="74" width="9.33203125" style="72" hidden="1" customWidth="1"/>
    <col min="75" max="77" width="9.33203125" style="72" customWidth="1"/>
    <col min="78" max="78" width="10.5" style="72" customWidth="1"/>
    <col min="79" max="79" width="9.33203125" style="72" customWidth="1"/>
    <col min="80" max="81" width="11.33203125" style="72" customWidth="1"/>
    <col min="82" max="82" width="9.5" style="72" hidden="1" customWidth="1"/>
    <col min="83" max="83" width="10.5" style="72" hidden="1" customWidth="1"/>
    <col min="84" max="84" width="9.5" style="72" customWidth="1"/>
    <col min="85" max="85" width="10.5" style="72" customWidth="1"/>
    <col min="86" max="86" width="9.33203125" style="72" customWidth="1"/>
    <col min="87" max="87" width="10.5" style="72" customWidth="1"/>
    <col min="88" max="88" width="9.6640625" style="72" customWidth="1"/>
    <col min="89" max="90" width="11.1640625" style="72" customWidth="1"/>
    <col min="91" max="91" width="9.33203125" style="72" customWidth="1"/>
    <col min="92" max="92" width="10.5" style="72" customWidth="1"/>
    <col min="93" max="94" width="9.33203125" style="72" customWidth="1"/>
    <col min="95" max="16384" width="10.6640625" style="37"/>
  </cols>
  <sheetData>
    <row r="1" spans="1:94" s="38" customFormat="1" ht="34.5" customHeight="1">
      <c r="A1" s="245" t="s">
        <v>206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row>
    <row r="2" spans="1:94" s="38" customFormat="1" ht="34.5" customHeight="1">
      <c r="A2" s="231" t="s">
        <v>78</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row>
    <row r="3" spans="1:94" ht="33.75" customHeight="1">
      <c r="A3" s="246" t="s">
        <v>187</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row>
    <row r="4" spans="1:94" ht="33.75" customHeight="1">
      <c r="A4" s="232" t="str">
        <f>'Bieu 01 TH'!A4:AN4</f>
        <v>(Biểu mẫu kèm theo Công văn số              /SKHĐT-TH ngày           tháng       năm 2019 của Sở Kế hoạch và Đầu tư)</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row>
    <row r="5" spans="1:94" s="39" customFormat="1" ht="30" customHeight="1">
      <c r="A5" s="223" t="s">
        <v>0</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row>
    <row r="6" spans="1:94" s="40" customFormat="1" ht="24.95" customHeight="1">
      <c r="A6" s="237" t="s">
        <v>141</v>
      </c>
      <c r="B6" s="237" t="s">
        <v>22</v>
      </c>
      <c r="C6" s="237" t="s">
        <v>23</v>
      </c>
      <c r="D6" s="237" t="s">
        <v>112</v>
      </c>
      <c r="E6" s="237" t="s">
        <v>113</v>
      </c>
      <c r="F6" s="237" t="s">
        <v>114</v>
      </c>
      <c r="G6" s="237" t="s">
        <v>142</v>
      </c>
      <c r="H6" s="237" t="s">
        <v>143</v>
      </c>
      <c r="I6" s="237" t="s">
        <v>144</v>
      </c>
      <c r="J6" s="233" t="s">
        <v>145</v>
      </c>
      <c r="K6" s="233"/>
      <c r="L6" s="233"/>
      <c r="M6" s="233"/>
      <c r="N6" s="233"/>
      <c r="O6" s="233"/>
      <c r="P6" s="233"/>
      <c r="Q6" s="233"/>
      <c r="R6" s="233"/>
      <c r="S6" s="236" t="s">
        <v>146</v>
      </c>
      <c r="T6" s="236"/>
      <c r="U6" s="236"/>
      <c r="V6" s="236"/>
      <c r="W6" s="236"/>
      <c r="X6" s="236" t="s">
        <v>147</v>
      </c>
      <c r="Y6" s="244"/>
      <c r="Z6" s="244"/>
      <c r="AA6" s="244"/>
      <c r="AB6" s="244"/>
      <c r="AC6" s="236" t="s">
        <v>148</v>
      </c>
      <c r="AD6" s="244"/>
      <c r="AE6" s="244"/>
      <c r="AF6" s="244"/>
      <c r="AG6" s="244"/>
      <c r="AH6" s="244"/>
      <c r="AI6" s="244"/>
      <c r="AJ6" s="236" t="s">
        <v>149</v>
      </c>
      <c r="AK6" s="236"/>
      <c r="AL6" s="236"/>
      <c r="AM6" s="236"/>
      <c r="AN6" s="236"/>
      <c r="AO6" s="236" t="s">
        <v>150</v>
      </c>
      <c r="AP6" s="236"/>
      <c r="AQ6" s="236"/>
      <c r="AR6" s="236"/>
      <c r="AS6" s="236"/>
      <c r="AT6" s="236"/>
      <c r="AU6" s="236"/>
      <c r="AV6" s="236" t="s">
        <v>151</v>
      </c>
      <c r="AW6" s="244"/>
      <c r="AX6" s="244"/>
      <c r="AY6" s="244"/>
      <c r="AZ6" s="244"/>
      <c r="BA6" s="233" t="s">
        <v>152</v>
      </c>
      <c r="BB6" s="233"/>
      <c r="BC6" s="233"/>
      <c r="BD6" s="233"/>
      <c r="BE6" s="233"/>
      <c r="BF6" s="233"/>
      <c r="BG6" s="233"/>
      <c r="BH6" s="233"/>
      <c r="BI6" s="233"/>
      <c r="BJ6" s="236" t="s">
        <v>153</v>
      </c>
      <c r="BK6" s="236"/>
      <c r="BL6" s="236"/>
      <c r="BM6" s="236"/>
      <c r="BN6" s="236"/>
      <c r="BO6" s="236"/>
      <c r="BP6" s="236"/>
      <c r="BQ6" s="247" t="s">
        <v>154</v>
      </c>
      <c r="BR6" s="248"/>
      <c r="BS6" s="248"/>
      <c r="BT6" s="248"/>
      <c r="BU6" s="248"/>
      <c r="BV6" s="248"/>
      <c r="BW6" s="248"/>
      <c r="BX6" s="248"/>
      <c r="BY6" s="249"/>
      <c r="BZ6" s="247" t="s">
        <v>155</v>
      </c>
      <c r="CA6" s="248"/>
      <c r="CB6" s="248"/>
      <c r="CC6" s="248"/>
      <c r="CD6" s="248"/>
      <c r="CE6" s="248"/>
      <c r="CF6" s="248"/>
      <c r="CG6" s="248"/>
      <c r="CH6" s="249"/>
      <c r="CI6" s="247" t="s">
        <v>125</v>
      </c>
      <c r="CJ6" s="248"/>
      <c r="CK6" s="248"/>
      <c r="CL6" s="248"/>
      <c r="CM6" s="248"/>
      <c r="CN6" s="248"/>
      <c r="CO6" s="249"/>
      <c r="CP6" s="237" t="s">
        <v>3</v>
      </c>
    </row>
    <row r="7" spans="1:94" s="40" customFormat="1" ht="24.95" customHeight="1">
      <c r="A7" s="238"/>
      <c r="B7" s="238"/>
      <c r="C7" s="238"/>
      <c r="D7" s="238"/>
      <c r="E7" s="238"/>
      <c r="F7" s="238"/>
      <c r="G7" s="238"/>
      <c r="H7" s="238"/>
      <c r="I7" s="238"/>
      <c r="J7" s="233" t="s">
        <v>156</v>
      </c>
      <c r="K7" s="233" t="s">
        <v>26</v>
      </c>
      <c r="L7" s="233"/>
      <c r="M7" s="233"/>
      <c r="N7" s="233"/>
      <c r="O7" s="233"/>
      <c r="P7" s="233"/>
      <c r="Q7" s="233"/>
      <c r="R7" s="233"/>
      <c r="S7" s="236"/>
      <c r="T7" s="236"/>
      <c r="U7" s="236"/>
      <c r="V7" s="236"/>
      <c r="W7" s="236"/>
      <c r="X7" s="244"/>
      <c r="Y7" s="244"/>
      <c r="Z7" s="244"/>
      <c r="AA7" s="244"/>
      <c r="AB7" s="244"/>
      <c r="AC7" s="244"/>
      <c r="AD7" s="244"/>
      <c r="AE7" s="244"/>
      <c r="AF7" s="244"/>
      <c r="AG7" s="244"/>
      <c r="AH7" s="244"/>
      <c r="AI7" s="244"/>
      <c r="AJ7" s="236"/>
      <c r="AK7" s="236"/>
      <c r="AL7" s="236"/>
      <c r="AM7" s="236"/>
      <c r="AN7" s="236"/>
      <c r="AO7" s="236"/>
      <c r="AP7" s="236"/>
      <c r="AQ7" s="236"/>
      <c r="AR7" s="236"/>
      <c r="AS7" s="236"/>
      <c r="AT7" s="236"/>
      <c r="AU7" s="236"/>
      <c r="AV7" s="244"/>
      <c r="AW7" s="244"/>
      <c r="AX7" s="244"/>
      <c r="AY7" s="244"/>
      <c r="AZ7" s="244"/>
      <c r="BA7" s="233" t="s">
        <v>156</v>
      </c>
      <c r="BB7" s="233" t="s">
        <v>26</v>
      </c>
      <c r="BC7" s="233"/>
      <c r="BD7" s="233"/>
      <c r="BE7" s="233"/>
      <c r="BF7" s="233"/>
      <c r="BG7" s="233"/>
      <c r="BH7" s="233"/>
      <c r="BI7" s="233"/>
      <c r="BJ7" s="236"/>
      <c r="BK7" s="236"/>
      <c r="BL7" s="236"/>
      <c r="BM7" s="236"/>
      <c r="BN7" s="236"/>
      <c r="BO7" s="236"/>
      <c r="BP7" s="236"/>
      <c r="BQ7" s="250"/>
      <c r="BR7" s="251"/>
      <c r="BS7" s="251"/>
      <c r="BT7" s="251"/>
      <c r="BU7" s="251"/>
      <c r="BV7" s="251"/>
      <c r="BW7" s="251"/>
      <c r="BX7" s="251"/>
      <c r="BY7" s="252"/>
      <c r="BZ7" s="250"/>
      <c r="CA7" s="251"/>
      <c r="CB7" s="251"/>
      <c r="CC7" s="251"/>
      <c r="CD7" s="251"/>
      <c r="CE7" s="251"/>
      <c r="CF7" s="251"/>
      <c r="CG7" s="251"/>
      <c r="CH7" s="252"/>
      <c r="CI7" s="250"/>
      <c r="CJ7" s="251"/>
      <c r="CK7" s="251"/>
      <c r="CL7" s="251"/>
      <c r="CM7" s="251"/>
      <c r="CN7" s="251"/>
      <c r="CO7" s="252"/>
      <c r="CP7" s="238"/>
    </row>
    <row r="8" spans="1:94" s="40" customFormat="1" ht="24.95" customHeight="1">
      <c r="A8" s="238"/>
      <c r="B8" s="238"/>
      <c r="C8" s="238"/>
      <c r="D8" s="238"/>
      <c r="E8" s="238"/>
      <c r="F8" s="238"/>
      <c r="G8" s="238"/>
      <c r="H8" s="238"/>
      <c r="I8" s="238"/>
      <c r="J8" s="233"/>
      <c r="K8" s="233" t="s">
        <v>27</v>
      </c>
      <c r="L8" s="234" t="s">
        <v>10</v>
      </c>
      <c r="M8" s="234"/>
      <c r="N8" s="234"/>
      <c r="O8" s="234"/>
      <c r="P8" s="234"/>
      <c r="Q8" s="234"/>
      <c r="R8" s="234"/>
      <c r="S8" s="233" t="s">
        <v>27</v>
      </c>
      <c r="T8" s="234" t="s">
        <v>10</v>
      </c>
      <c r="U8" s="234"/>
      <c r="V8" s="234"/>
      <c r="W8" s="234"/>
      <c r="X8" s="233" t="s">
        <v>27</v>
      </c>
      <c r="Y8" s="243" t="s">
        <v>10</v>
      </c>
      <c r="Z8" s="243"/>
      <c r="AA8" s="243"/>
      <c r="AB8" s="243"/>
      <c r="AC8" s="233" t="s">
        <v>27</v>
      </c>
      <c r="AD8" s="243" t="s">
        <v>10</v>
      </c>
      <c r="AE8" s="243"/>
      <c r="AF8" s="243"/>
      <c r="AG8" s="243"/>
      <c r="AH8" s="243"/>
      <c r="AI8" s="243"/>
      <c r="AJ8" s="233" t="s">
        <v>27</v>
      </c>
      <c r="AK8" s="243" t="s">
        <v>10</v>
      </c>
      <c r="AL8" s="243"/>
      <c r="AM8" s="243"/>
      <c r="AN8" s="243"/>
      <c r="AO8" s="233" t="s">
        <v>27</v>
      </c>
      <c r="AP8" s="243" t="s">
        <v>10</v>
      </c>
      <c r="AQ8" s="243"/>
      <c r="AR8" s="243"/>
      <c r="AS8" s="243"/>
      <c r="AT8" s="243"/>
      <c r="AU8" s="243"/>
      <c r="AV8" s="233" t="s">
        <v>27</v>
      </c>
      <c r="AW8" s="243" t="s">
        <v>10</v>
      </c>
      <c r="AX8" s="243"/>
      <c r="AY8" s="243"/>
      <c r="AZ8" s="243"/>
      <c r="BA8" s="233"/>
      <c r="BB8" s="233" t="s">
        <v>27</v>
      </c>
      <c r="BC8" s="243" t="s">
        <v>10</v>
      </c>
      <c r="BD8" s="243"/>
      <c r="BE8" s="243"/>
      <c r="BF8" s="243"/>
      <c r="BG8" s="243"/>
      <c r="BH8" s="243"/>
      <c r="BI8" s="243"/>
      <c r="BJ8" s="233" t="s">
        <v>27</v>
      </c>
      <c r="BK8" s="234" t="s">
        <v>10</v>
      </c>
      <c r="BL8" s="234"/>
      <c r="BM8" s="234"/>
      <c r="BN8" s="234"/>
      <c r="BO8" s="234"/>
      <c r="BP8" s="234"/>
      <c r="BQ8" s="233" t="s">
        <v>27</v>
      </c>
      <c r="BR8" s="240" t="s">
        <v>10</v>
      </c>
      <c r="BS8" s="241"/>
      <c r="BT8" s="241"/>
      <c r="BU8" s="241"/>
      <c r="BV8" s="241"/>
      <c r="BW8" s="241"/>
      <c r="BX8" s="241"/>
      <c r="BY8" s="242"/>
      <c r="BZ8" s="233" t="s">
        <v>27</v>
      </c>
      <c r="CA8" s="240" t="s">
        <v>10</v>
      </c>
      <c r="CB8" s="241"/>
      <c r="CC8" s="241"/>
      <c r="CD8" s="241"/>
      <c r="CE8" s="241"/>
      <c r="CF8" s="241"/>
      <c r="CG8" s="241"/>
      <c r="CH8" s="242"/>
      <c r="CI8" s="233" t="s">
        <v>27</v>
      </c>
      <c r="CJ8" s="240" t="s">
        <v>10</v>
      </c>
      <c r="CK8" s="241"/>
      <c r="CL8" s="241"/>
      <c r="CM8" s="241"/>
      <c r="CN8" s="241"/>
      <c r="CO8" s="242"/>
      <c r="CP8" s="238"/>
    </row>
    <row r="9" spans="1:94" s="40" customFormat="1" ht="24.95" customHeight="1">
      <c r="A9" s="238"/>
      <c r="B9" s="238"/>
      <c r="C9" s="238"/>
      <c r="D9" s="238"/>
      <c r="E9" s="238"/>
      <c r="F9" s="238"/>
      <c r="G9" s="238"/>
      <c r="H9" s="238"/>
      <c r="I9" s="238"/>
      <c r="J9" s="233"/>
      <c r="K9" s="233"/>
      <c r="L9" s="236" t="s">
        <v>157</v>
      </c>
      <c r="M9" s="236"/>
      <c r="N9" s="41"/>
      <c r="O9" s="233" t="s">
        <v>158</v>
      </c>
      <c r="P9" s="233"/>
      <c r="Q9" s="233"/>
      <c r="R9" s="233"/>
      <c r="S9" s="233"/>
      <c r="T9" s="236" t="s">
        <v>159</v>
      </c>
      <c r="U9" s="236"/>
      <c r="V9" s="236"/>
      <c r="W9" s="233" t="s">
        <v>160</v>
      </c>
      <c r="X9" s="233"/>
      <c r="Y9" s="236" t="s">
        <v>159</v>
      </c>
      <c r="Z9" s="236"/>
      <c r="AA9" s="236"/>
      <c r="AB9" s="233" t="s">
        <v>160</v>
      </c>
      <c r="AC9" s="233"/>
      <c r="AD9" s="236" t="s">
        <v>159</v>
      </c>
      <c r="AE9" s="236"/>
      <c r="AF9" s="236"/>
      <c r="AG9" s="233" t="s">
        <v>161</v>
      </c>
      <c r="AH9" s="233"/>
      <c r="AI9" s="233"/>
      <c r="AJ9" s="233"/>
      <c r="AK9" s="236" t="s">
        <v>159</v>
      </c>
      <c r="AL9" s="236"/>
      <c r="AM9" s="236"/>
      <c r="AN9" s="233" t="s">
        <v>160</v>
      </c>
      <c r="AO9" s="233"/>
      <c r="AP9" s="236" t="s">
        <v>159</v>
      </c>
      <c r="AQ9" s="236"/>
      <c r="AR9" s="236"/>
      <c r="AS9" s="233" t="s">
        <v>161</v>
      </c>
      <c r="AT9" s="233"/>
      <c r="AU9" s="233"/>
      <c r="AV9" s="233"/>
      <c r="AW9" s="236" t="s">
        <v>159</v>
      </c>
      <c r="AX9" s="236"/>
      <c r="AY9" s="236"/>
      <c r="AZ9" s="233" t="s">
        <v>160</v>
      </c>
      <c r="BA9" s="233"/>
      <c r="BB9" s="233"/>
      <c r="BC9" s="236" t="s">
        <v>162</v>
      </c>
      <c r="BD9" s="236"/>
      <c r="BE9" s="236"/>
      <c r="BF9" s="233" t="s">
        <v>163</v>
      </c>
      <c r="BG9" s="233"/>
      <c r="BH9" s="233"/>
      <c r="BI9" s="233"/>
      <c r="BJ9" s="233"/>
      <c r="BK9" s="236" t="s">
        <v>159</v>
      </c>
      <c r="BL9" s="236"/>
      <c r="BM9" s="236"/>
      <c r="BN9" s="233" t="s">
        <v>160</v>
      </c>
      <c r="BO9" s="233"/>
      <c r="BP9" s="233"/>
      <c r="BQ9" s="233"/>
      <c r="BR9" s="236" t="s">
        <v>159</v>
      </c>
      <c r="BS9" s="236"/>
      <c r="BT9" s="236"/>
      <c r="BU9" s="236"/>
      <c r="BV9" s="236"/>
      <c r="BW9" s="233" t="s">
        <v>160</v>
      </c>
      <c r="BX9" s="233"/>
      <c r="BY9" s="233"/>
      <c r="BZ9" s="233"/>
      <c r="CA9" s="236" t="s">
        <v>159</v>
      </c>
      <c r="CB9" s="236"/>
      <c r="CC9" s="236"/>
      <c r="CD9" s="236"/>
      <c r="CE9" s="236"/>
      <c r="CF9" s="233" t="s">
        <v>160</v>
      </c>
      <c r="CG9" s="233"/>
      <c r="CH9" s="233"/>
      <c r="CI9" s="233"/>
      <c r="CJ9" s="236" t="s">
        <v>159</v>
      </c>
      <c r="CK9" s="236"/>
      <c r="CL9" s="236"/>
      <c r="CM9" s="233" t="s">
        <v>160</v>
      </c>
      <c r="CN9" s="233"/>
      <c r="CO9" s="233"/>
      <c r="CP9" s="238"/>
    </row>
    <row r="10" spans="1:94" s="40" customFormat="1" ht="24.95" customHeight="1">
      <c r="A10" s="238"/>
      <c r="B10" s="238"/>
      <c r="C10" s="238"/>
      <c r="D10" s="238"/>
      <c r="E10" s="238"/>
      <c r="F10" s="238"/>
      <c r="G10" s="238"/>
      <c r="H10" s="238"/>
      <c r="I10" s="238"/>
      <c r="J10" s="233"/>
      <c r="K10" s="233"/>
      <c r="L10" s="233" t="s">
        <v>28</v>
      </c>
      <c r="M10" s="233" t="s">
        <v>164</v>
      </c>
      <c r="N10" s="41"/>
      <c r="O10" s="233" t="s">
        <v>165</v>
      </c>
      <c r="P10" s="233" t="s">
        <v>166</v>
      </c>
      <c r="Q10" s="233"/>
      <c r="R10" s="233"/>
      <c r="S10" s="233"/>
      <c r="T10" s="236"/>
      <c r="U10" s="236"/>
      <c r="V10" s="236"/>
      <c r="W10" s="233"/>
      <c r="X10" s="233"/>
      <c r="Y10" s="233" t="s">
        <v>28</v>
      </c>
      <c r="Z10" s="233" t="s">
        <v>29</v>
      </c>
      <c r="AA10" s="233"/>
      <c r="AB10" s="233"/>
      <c r="AC10" s="233"/>
      <c r="AD10" s="233" t="s">
        <v>28</v>
      </c>
      <c r="AE10" s="233" t="s">
        <v>164</v>
      </c>
      <c r="AF10" s="42"/>
      <c r="AG10" s="236" t="s">
        <v>28</v>
      </c>
      <c r="AH10" s="236" t="s">
        <v>29</v>
      </c>
      <c r="AI10" s="236"/>
      <c r="AJ10" s="233"/>
      <c r="AK10" s="233" t="s">
        <v>28</v>
      </c>
      <c r="AL10" s="233" t="s">
        <v>29</v>
      </c>
      <c r="AM10" s="233"/>
      <c r="AN10" s="233"/>
      <c r="AO10" s="233"/>
      <c r="AP10" s="233" t="s">
        <v>28</v>
      </c>
      <c r="AQ10" s="233" t="s">
        <v>164</v>
      </c>
      <c r="AR10" s="42"/>
      <c r="AS10" s="236" t="s">
        <v>28</v>
      </c>
      <c r="AT10" s="236" t="s">
        <v>29</v>
      </c>
      <c r="AU10" s="236"/>
      <c r="AV10" s="233"/>
      <c r="AW10" s="233" t="s">
        <v>28</v>
      </c>
      <c r="AX10" s="233" t="s">
        <v>29</v>
      </c>
      <c r="AY10" s="233"/>
      <c r="AZ10" s="233"/>
      <c r="BA10" s="233"/>
      <c r="BB10" s="233"/>
      <c r="BC10" s="236"/>
      <c r="BD10" s="236"/>
      <c r="BE10" s="236"/>
      <c r="BF10" s="233"/>
      <c r="BG10" s="233"/>
      <c r="BH10" s="233"/>
      <c r="BI10" s="233"/>
      <c r="BJ10" s="233"/>
      <c r="BK10" s="233" t="s">
        <v>28</v>
      </c>
      <c r="BL10" s="233" t="s">
        <v>40</v>
      </c>
      <c r="BM10" s="233"/>
      <c r="BN10" s="236" t="s">
        <v>28</v>
      </c>
      <c r="BO10" s="236" t="s">
        <v>29</v>
      </c>
      <c r="BP10" s="236"/>
      <c r="BQ10" s="233"/>
      <c r="BR10" s="233" t="s">
        <v>28</v>
      </c>
      <c r="BS10" s="233" t="s">
        <v>40</v>
      </c>
      <c r="BT10" s="233"/>
      <c r="BU10" s="42"/>
      <c r="BV10" s="42"/>
      <c r="BW10" s="237" t="s">
        <v>28</v>
      </c>
      <c r="BX10" s="236" t="s">
        <v>29</v>
      </c>
      <c r="BY10" s="236"/>
      <c r="BZ10" s="233"/>
      <c r="CA10" s="233" t="s">
        <v>28</v>
      </c>
      <c r="CB10" s="233" t="s">
        <v>40</v>
      </c>
      <c r="CC10" s="233"/>
      <c r="CD10" s="42"/>
      <c r="CE10" s="42"/>
      <c r="CF10" s="237" t="s">
        <v>28</v>
      </c>
      <c r="CG10" s="236" t="s">
        <v>29</v>
      </c>
      <c r="CH10" s="236"/>
      <c r="CI10" s="233"/>
      <c r="CJ10" s="233" t="s">
        <v>28</v>
      </c>
      <c r="CK10" s="233" t="s">
        <v>40</v>
      </c>
      <c r="CL10" s="233"/>
      <c r="CM10" s="237" t="s">
        <v>28</v>
      </c>
      <c r="CN10" s="236" t="s">
        <v>29</v>
      </c>
      <c r="CO10" s="236"/>
      <c r="CP10" s="238"/>
    </row>
    <row r="11" spans="1:94" s="40" customFormat="1" ht="24.95" customHeight="1">
      <c r="A11" s="238"/>
      <c r="B11" s="238"/>
      <c r="C11" s="238"/>
      <c r="D11" s="238"/>
      <c r="E11" s="238"/>
      <c r="F11" s="238"/>
      <c r="G11" s="238"/>
      <c r="H11" s="238"/>
      <c r="I11" s="238"/>
      <c r="J11" s="233"/>
      <c r="K11" s="233"/>
      <c r="L11" s="233"/>
      <c r="M11" s="233"/>
      <c r="N11" s="42"/>
      <c r="O11" s="233"/>
      <c r="P11" s="233" t="s">
        <v>28</v>
      </c>
      <c r="Q11" s="233" t="s">
        <v>5</v>
      </c>
      <c r="R11" s="233"/>
      <c r="S11" s="233"/>
      <c r="T11" s="233" t="s">
        <v>28</v>
      </c>
      <c r="U11" s="233" t="s">
        <v>5</v>
      </c>
      <c r="V11" s="233"/>
      <c r="W11" s="233"/>
      <c r="X11" s="233"/>
      <c r="Y11" s="233"/>
      <c r="Z11" s="233" t="s">
        <v>167</v>
      </c>
      <c r="AA11" s="233" t="s">
        <v>168</v>
      </c>
      <c r="AB11" s="233"/>
      <c r="AC11" s="233"/>
      <c r="AD11" s="233"/>
      <c r="AE11" s="233"/>
      <c r="AF11" s="233" t="s">
        <v>168</v>
      </c>
      <c r="AG11" s="236"/>
      <c r="AH11" s="233" t="s">
        <v>169</v>
      </c>
      <c r="AI11" s="233" t="s">
        <v>170</v>
      </c>
      <c r="AJ11" s="233"/>
      <c r="AK11" s="233"/>
      <c r="AL11" s="233" t="s">
        <v>167</v>
      </c>
      <c r="AM11" s="233" t="s">
        <v>168</v>
      </c>
      <c r="AN11" s="233"/>
      <c r="AO11" s="233"/>
      <c r="AP11" s="233"/>
      <c r="AQ11" s="233"/>
      <c r="AR11" s="233" t="s">
        <v>168</v>
      </c>
      <c r="AS11" s="236"/>
      <c r="AT11" s="233" t="s">
        <v>169</v>
      </c>
      <c r="AU11" s="233" t="s">
        <v>170</v>
      </c>
      <c r="AV11" s="233"/>
      <c r="AW11" s="233"/>
      <c r="AX11" s="233" t="s">
        <v>167</v>
      </c>
      <c r="AY11" s="233" t="s">
        <v>168</v>
      </c>
      <c r="AZ11" s="233"/>
      <c r="BA11" s="233"/>
      <c r="BB11" s="233"/>
      <c r="BC11" s="233" t="s">
        <v>28</v>
      </c>
      <c r="BD11" s="233" t="s">
        <v>164</v>
      </c>
      <c r="BE11" s="42"/>
      <c r="BF11" s="233" t="s">
        <v>165</v>
      </c>
      <c r="BG11" s="233" t="s">
        <v>166</v>
      </c>
      <c r="BH11" s="233"/>
      <c r="BI11" s="233"/>
      <c r="BJ11" s="233"/>
      <c r="BK11" s="233"/>
      <c r="BL11" s="233" t="s">
        <v>28</v>
      </c>
      <c r="BM11" s="234" t="s">
        <v>171</v>
      </c>
      <c r="BN11" s="236"/>
      <c r="BO11" s="233" t="s">
        <v>169</v>
      </c>
      <c r="BP11" s="233" t="s">
        <v>170</v>
      </c>
      <c r="BQ11" s="233"/>
      <c r="BR11" s="233"/>
      <c r="BS11" s="233" t="s">
        <v>28</v>
      </c>
      <c r="BT11" s="234" t="s">
        <v>171</v>
      </c>
      <c r="BU11" s="233" t="s">
        <v>168</v>
      </c>
      <c r="BV11" s="233"/>
      <c r="BW11" s="238"/>
      <c r="BX11" s="235" t="s">
        <v>169</v>
      </c>
      <c r="BY11" s="235" t="s">
        <v>170</v>
      </c>
      <c r="BZ11" s="233"/>
      <c r="CA11" s="233"/>
      <c r="CB11" s="233" t="s">
        <v>28</v>
      </c>
      <c r="CC11" s="234" t="s">
        <v>171</v>
      </c>
      <c r="CD11" s="233" t="s">
        <v>168</v>
      </c>
      <c r="CE11" s="233"/>
      <c r="CF11" s="238"/>
      <c r="CG11" s="235" t="s">
        <v>169</v>
      </c>
      <c r="CH11" s="235" t="s">
        <v>170</v>
      </c>
      <c r="CI11" s="233"/>
      <c r="CJ11" s="233"/>
      <c r="CK11" s="233" t="s">
        <v>28</v>
      </c>
      <c r="CL11" s="234" t="s">
        <v>171</v>
      </c>
      <c r="CM11" s="238"/>
      <c r="CN11" s="235" t="s">
        <v>169</v>
      </c>
      <c r="CO11" s="235" t="s">
        <v>170</v>
      </c>
      <c r="CP11" s="238"/>
    </row>
    <row r="12" spans="1:94" s="40" customFormat="1" ht="24.95" customHeight="1">
      <c r="A12" s="238"/>
      <c r="B12" s="238"/>
      <c r="C12" s="238"/>
      <c r="D12" s="238"/>
      <c r="E12" s="238"/>
      <c r="F12" s="238"/>
      <c r="G12" s="238"/>
      <c r="H12" s="238"/>
      <c r="I12" s="238"/>
      <c r="J12" s="233"/>
      <c r="K12" s="233"/>
      <c r="L12" s="233"/>
      <c r="M12" s="233"/>
      <c r="N12" s="233" t="s">
        <v>168</v>
      </c>
      <c r="O12" s="233"/>
      <c r="P12" s="233"/>
      <c r="Q12" s="233" t="s">
        <v>169</v>
      </c>
      <c r="R12" s="233" t="s">
        <v>170</v>
      </c>
      <c r="S12" s="233"/>
      <c r="T12" s="233"/>
      <c r="U12" s="43"/>
      <c r="V12" s="43"/>
      <c r="W12" s="233"/>
      <c r="X12" s="233"/>
      <c r="Y12" s="233"/>
      <c r="Z12" s="233"/>
      <c r="AA12" s="233"/>
      <c r="AB12" s="233"/>
      <c r="AC12" s="233"/>
      <c r="AD12" s="233"/>
      <c r="AE12" s="233"/>
      <c r="AF12" s="233"/>
      <c r="AG12" s="236"/>
      <c r="AH12" s="233"/>
      <c r="AI12" s="233"/>
      <c r="AJ12" s="233"/>
      <c r="AK12" s="233"/>
      <c r="AL12" s="233"/>
      <c r="AM12" s="233"/>
      <c r="AN12" s="233"/>
      <c r="AO12" s="233"/>
      <c r="AP12" s="233"/>
      <c r="AQ12" s="233"/>
      <c r="AR12" s="233"/>
      <c r="AS12" s="236"/>
      <c r="AT12" s="233"/>
      <c r="AU12" s="233"/>
      <c r="AV12" s="233"/>
      <c r="AW12" s="233"/>
      <c r="AX12" s="233"/>
      <c r="AY12" s="233"/>
      <c r="AZ12" s="233"/>
      <c r="BA12" s="233"/>
      <c r="BB12" s="233"/>
      <c r="BC12" s="233"/>
      <c r="BD12" s="233"/>
      <c r="BE12" s="233" t="s">
        <v>168</v>
      </c>
      <c r="BF12" s="233"/>
      <c r="BG12" s="233" t="s">
        <v>28</v>
      </c>
      <c r="BH12" s="233" t="s">
        <v>5</v>
      </c>
      <c r="BI12" s="233"/>
      <c r="BJ12" s="233"/>
      <c r="BK12" s="233"/>
      <c r="BL12" s="233"/>
      <c r="BM12" s="234"/>
      <c r="BN12" s="236"/>
      <c r="BO12" s="233"/>
      <c r="BP12" s="233"/>
      <c r="BQ12" s="233"/>
      <c r="BR12" s="233"/>
      <c r="BS12" s="233"/>
      <c r="BT12" s="234"/>
      <c r="BU12" s="233" t="s">
        <v>28</v>
      </c>
      <c r="BV12" s="234" t="s">
        <v>171</v>
      </c>
      <c r="BW12" s="238"/>
      <c r="BX12" s="226"/>
      <c r="BY12" s="226"/>
      <c r="BZ12" s="233"/>
      <c r="CA12" s="233"/>
      <c r="CB12" s="233"/>
      <c r="CC12" s="234"/>
      <c r="CD12" s="233" t="s">
        <v>28</v>
      </c>
      <c r="CE12" s="234" t="s">
        <v>171</v>
      </c>
      <c r="CF12" s="238"/>
      <c r="CG12" s="226"/>
      <c r="CH12" s="226"/>
      <c r="CI12" s="233"/>
      <c r="CJ12" s="233"/>
      <c r="CK12" s="233"/>
      <c r="CL12" s="234"/>
      <c r="CM12" s="238"/>
      <c r="CN12" s="226"/>
      <c r="CO12" s="226"/>
      <c r="CP12" s="238"/>
    </row>
    <row r="13" spans="1:94" s="40" customFormat="1" ht="39.75" customHeight="1">
      <c r="A13" s="239"/>
      <c r="B13" s="239"/>
      <c r="C13" s="239"/>
      <c r="D13" s="239"/>
      <c r="E13" s="239"/>
      <c r="F13" s="239"/>
      <c r="G13" s="239"/>
      <c r="H13" s="239"/>
      <c r="I13" s="239"/>
      <c r="J13" s="233"/>
      <c r="K13" s="233"/>
      <c r="L13" s="233"/>
      <c r="M13" s="233"/>
      <c r="N13" s="233"/>
      <c r="O13" s="233"/>
      <c r="P13" s="233"/>
      <c r="Q13" s="233"/>
      <c r="R13" s="233"/>
      <c r="S13" s="233"/>
      <c r="T13" s="233"/>
      <c r="U13" s="43" t="s">
        <v>172</v>
      </c>
      <c r="V13" s="43" t="s">
        <v>168</v>
      </c>
      <c r="W13" s="233"/>
      <c r="X13" s="233"/>
      <c r="Y13" s="233"/>
      <c r="Z13" s="233"/>
      <c r="AA13" s="233"/>
      <c r="AB13" s="233"/>
      <c r="AC13" s="233"/>
      <c r="AD13" s="233"/>
      <c r="AE13" s="233"/>
      <c r="AF13" s="233"/>
      <c r="AG13" s="236"/>
      <c r="AH13" s="233"/>
      <c r="AI13" s="233"/>
      <c r="AJ13" s="233"/>
      <c r="AK13" s="233"/>
      <c r="AL13" s="233"/>
      <c r="AM13" s="233"/>
      <c r="AN13" s="233"/>
      <c r="AO13" s="233"/>
      <c r="AP13" s="233"/>
      <c r="AQ13" s="233"/>
      <c r="AR13" s="233"/>
      <c r="AS13" s="236"/>
      <c r="AT13" s="233"/>
      <c r="AU13" s="233"/>
      <c r="AV13" s="233"/>
      <c r="AW13" s="233"/>
      <c r="AX13" s="233"/>
      <c r="AY13" s="233"/>
      <c r="AZ13" s="233"/>
      <c r="BA13" s="233"/>
      <c r="BB13" s="233"/>
      <c r="BC13" s="233"/>
      <c r="BD13" s="233"/>
      <c r="BE13" s="233"/>
      <c r="BF13" s="233"/>
      <c r="BG13" s="233"/>
      <c r="BH13" s="43" t="s">
        <v>169</v>
      </c>
      <c r="BI13" s="43" t="s">
        <v>170</v>
      </c>
      <c r="BJ13" s="233"/>
      <c r="BK13" s="233"/>
      <c r="BL13" s="233"/>
      <c r="BM13" s="234"/>
      <c r="BN13" s="236"/>
      <c r="BO13" s="233"/>
      <c r="BP13" s="233"/>
      <c r="BQ13" s="233"/>
      <c r="BR13" s="233"/>
      <c r="BS13" s="233"/>
      <c r="BT13" s="234"/>
      <c r="BU13" s="233"/>
      <c r="BV13" s="234"/>
      <c r="BW13" s="239"/>
      <c r="BX13" s="227"/>
      <c r="BY13" s="227"/>
      <c r="BZ13" s="233"/>
      <c r="CA13" s="233"/>
      <c r="CB13" s="233"/>
      <c r="CC13" s="234"/>
      <c r="CD13" s="233"/>
      <c r="CE13" s="234"/>
      <c r="CF13" s="239"/>
      <c r="CG13" s="227"/>
      <c r="CH13" s="227"/>
      <c r="CI13" s="233"/>
      <c r="CJ13" s="233"/>
      <c r="CK13" s="233"/>
      <c r="CL13" s="234"/>
      <c r="CM13" s="239"/>
      <c r="CN13" s="227"/>
      <c r="CO13" s="227"/>
      <c r="CP13" s="239"/>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 customHeight="1">
      <c r="A16" s="47" t="s">
        <v>66</v>
      </c>
      <c r="B16" s="48" t="s">
        <v>173</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 customHeight="1">
      <c r="A17" s="50" t="s">
        <v>20</v>
      </c>
      <c r="B17" s="51" t="s">
        <v>174</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 customHeight="1">
      <c r="A18" s="50">
        <v>1</v>
      </c>
      <c r="B18" s="55" t="s">
        <v>175</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 customHeight="1">
      <c r="A19" s="59" t="s">
        <v>31</v>
      </c>
      <c r="B19" s="60" t="s">
        <v>176</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 customHeight="1">
      <c r="A20" s="59" t="s">
        <v>87</v>
      </c>
      <c r="B20" s="60" t="s">
        <v>177</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 customHeight="1">
      <c r="A21" s="64" t="s">
        <v>32</v>
      </c>
      <c r="B21" s="65" t="s">
        <v>33</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 customHeight="1">
      <c r="A22" s="64" t="s">
        <v>48</v>
      </c>
      <c r="B22" s="65" t="s">
        <v>33</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 customHeight="1">
      <c r="A23" s="64" t="s">
        <v>34</v>
      </c>
      <c r="B23" s="66" t="s">
        <v>35</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 customHeight="1">
      <c r="A24" s="59" t="s">
        <v>89</v>
      </c>
      <c r="B24" s="60" t="s">
        <v>178</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 customHeight="1">
      <c r="A25" s="64" t="s">
        <v>32</v>
      </c>
      <c r="B25" s="65" t="s">
        <v>33</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 customHeight="1">
      <c r="A26" s="64" t="s">
        <v>34</v>
      </c>
      <c r="B26" s="66" t="s">
        <v>35</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 customHeight="1">
      <c r="A27" s="59" t="s">
        <v>90</v>
      </c>
      <c r="B27" s="60" t="s">
        <v>179</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 customHeight="1">
      <c r="A28" s="64" t="s">
        <v>32</v>
      </c>
      <c r="B28" s="65" t="s">
        <v>33</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 customHeight="1">
      <c r="A29" s="64" t="s">
        <v>34</v>
      </c>
      <c r="B29" s="66" t="s">
        <v>35</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 customHeight="1">
      <c r="A30" s="59" t="s">
        <v>36</v>
      </c>
      <c r="B30" s="60" t="s">
        <v>180</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 customHeight="1">
      <c r="A31" s="59" t="s">
        <v>87</v>
      </c>
      <c r="B31" s="60" t="s">
        <v>177</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 customHeight="1">
      <c r="A32" s="64" t="s">
        <v>32</v>
      </c>
      <c r="B32" s="65" t="s">
        <v>33</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 customHeight="1">
      <c r="A33" s="64" t="s">
        <v>34</v>
      </c>
      <c r="B33" s="66" t="s">
        <v>35</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 customHeight="1">
      <c r="A34" s="59" t="s">
        <v>89</v>
      </c>
      <c r="B34" s="60" t="s">
        <v>178</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 customHeight="1">
      <c r="A35" s="64" t="s">
        <v>32</v>
      </c>
      <c r="B35" s="65" t="s">
        <v>33</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 customHeight="1">
      <c r="A36" s="64" t="s">
        <v>34</v>
      </c>
      <c r="B36" s="66" t="s">
        <v>35</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 customHeight="1">
      <c r="A37" s="59" t="s">
        <v>90</v>
      </c>
      <c r="B37" s="60" t="s">
        <v>179</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 customHeight="1">
      <c r="A38" s="64" t="s">
        <v>32</v>
      </c>
      <c r="B38" s="65" t="s">
        <v>33</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 customHeight="1">
      <c r="A39" s="64" t="s">
        <v>34</v>
      </c>
      <c r="B39" s="66" t="s">
        <v>35</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 customHeight="1">
      <c r="A40" s="59" t="s">
        <v>181</v>
      </c>
      <c r="B40" s="60" t="s">
        <v>182</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 customHeight="1">
      <c r="A41" s="59" t="s">
        <v>87</v>
      </c>
      <c r="B41" s="60" t="s">
        <v>177</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 customHeight="1">
      <c r="A42" s="64" t="s">
        <v>32</v>
      </c>
      <c r="B42" s="65" t="s">
        <v>33</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 customHeight="1">
      <c r="A43" s="64" t="s">
        <v>34</v>
      </c>
      <c r="B43" s="66" t="s">
        <v>35</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 customHeight="1">
      <c r="A44" s="59" t="s">
        <v>89</v>
      </c>
      <c r="B44" s="60" t="s">
        <v>178</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 customHeight="1">
      <c r="A45" s="64" t="s">
        <v>32</v>
      </c>
      <c r="B45" s="65" t="s">
        <v>33</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 customHeight="1">
      <c r="A46" s="64" t="s">
        <v>34</v>
      </c>
      <c r="B46" s="66" t="s">
        <v>35</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 customHeight="1">
      <c r="A47" s="59" t="s">
        <v>90</v>
      </c>
      <c r="B47" s="60" t="s">
        <v>179</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 customHeight="1">
      <c r="A48" s="64" t="s">
        <v>32</v>
      </c>
      <c r="B48" s="65" t="s">
        <v>33</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 customHeight="1">
      <c r="A49" s="64" t="s">
        <v>34</v>
      </c>
      <c r="B49" s="66" t="s">
        <v>35</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 customHeight="1">
      <c r="A50" s="59" t="s">
        <v>183</v>
      </c>
      <c r="B50" s="60" t="s">
        <v>184</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 customHeight="1">
      <c r="A51" s="59" t="s">
        <v>87</v>
      </c>
      <c r="B51" s="60" t="s">
        <v>177</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 customHeight="1">
      <c r="A52" s="64" t="s">
        <v>32</v>
      </c>
      <c r="B52" s="65" t="s">
        <v>33</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 customHeight="1">
      <c r="A53" s="64" t="s">
        <v>34</v>
      </c>
      <c r="B53" s="66" t="s">
        <v>35</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 customHeight="1">
      <c r="A54" s="59" t="s">
        <v>89</v>
      </c>
      <c r="B54" s="60" t="s">
        <v>178</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 customHeight="1">
      <c r="A55" s="64" t="s">
        <v>32</v>
      </c>
      <c r="B55" s="65" t="s">
        <v>33</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 customHeight="1">
      <c r="A56" s="64" t="s">
        <v>34</v>
      </c>
      <c r="B56" s="66" t="s">
        <v>35</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 customHeight="1">
      <c r="A57" s="59" t="s">
        <v>90</v>
      </c>
      <c r="B57" s="60" t="s">
        <v>179</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 customHeight="1">
      <c r="A58" s="64" t="s">
        <v>32</v>
      </c>
      <c r="B58" s="65" t="s">
        <v>33</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 customHeight="1">
      <c r="A59" s="64" t="s">
        <v>34</v>
      </c>
      <c r="B59" s="66" t="s">
        <v>35</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 customHeight="1">
      <c r="A60" s="50" t="s">
        <v>21</v>
      </c>
      <c r="B60" s="51" t="s">
        <v>174</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 customHeight="1">
      <c r="A61" s="64" t="s">
        <v>34</v>
      </c>
      <c r="B61" s="55" t="s">
        <v>120</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 customHeight="1">
      <c r="A62" s="50" t="s">
        <v>74</v>
      </c>
      <c r="B62" s="55" t="s">
        <v>185</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 customHeight="1">
      <c r="A63" s="50" t="s">
        <v>34</v>
      </c>
      <c r="B63" s="55" t="s">
        <v>186</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pans="1:94">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row>
    <row r="66" spans="1:94">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row>
    <row r="67" spans="1:94">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row>
    <row r="68" spans="1:94">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row>
    <row r="69" spans="1:94">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row>
    <row r="70" spans="1:94">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row>
    <row r="71" spans="1:94">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row>
    <row r="72" spans="1:94">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row>
    <row r="73" spans="1:94">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row>
    <row r="74" spans="1:94">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row>
    <row r="75" spans="1:94">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row>
    <row r="76" spans="1:94">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row>
    <row r="77" spans="1:94">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row>
    <row r="78" spans="1:94">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row>
    <row r="79" spans="1:94">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row>
    <row r="80" spans="1:94">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row>
    <row r="81" spans="1:94">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row>
    <row r="82" spans="1:94">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row>
    <row r="83" spans="1:94">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row>
    <row r="84" spans="1:94">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row>
    <row r="85" spans="1:94">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row>
    <row r="86" spans="1:94">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row>
    <row r="87" spans="1:94">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row>
    <row r="88" spans="1:94">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row>
    <row r="89" spans="1:94">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row>
    <row r="90" spans="1:94">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row>
    <row r="91" spans="1:94">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row>
    <row r="92" spans="1:94">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row>
    <row r="93" spans="1:94">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row>
    <row r="94" spans="1:94">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row>
    <row r="95" spans="1:94">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row>
    <row r="96" spans="1:94">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row>
    <row r="97" spans="1:94">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row>
    <row r="98" spans="1:94">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row>
    <row r="99" spans="1:94">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row>
    <row r="100" spans="1:9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row>
    <row r="101" spans="1:9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row>
    <row r="102" spans="1:9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row>
    <row r="103" spans="1:9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row>
    <row r="104" spans="1:9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row>
    <row r="105" spans="1:9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row>
    <row r="106" spans="1:9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row>
    <row r="107" spans="1:9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row>
    <row r="108" spans="1:9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row>
    <row r="109" spans="1:9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row>
    <row r="110" spans="1:9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row>
    <row r="111" spans="1:9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row>
    <row r="112" spans="1:9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row>
    <row r="113" spans="1:94">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row>
    <row r="114" spans="1:94">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row>
    <row r="115" spans="1:94">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row>
    <row r="116" spans="1:94">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row>
    <row r="117" spans="1:94">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row>
    <row r="118" spans="1:94">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row>
    <row r="119" spans="1:94">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row>
    <row r="120" spans="1:94">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row>
    <row r="121" spans="1:94">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row>
    <row r="122" spans="1:94">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row>
    <row r="123" spans="1:94">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row>
    <row r="124" spans="1:94">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row>
    <row r="125" spans="1:94">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row>
    <row r="126" spans="1:94">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row>
    <row r="127" spans="1:94">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row>
    <row r="128" spans="1:94">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row>
    <row r="129" spans="1:94">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row>
    <row r="130" spans="1:94">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row>
    <row r="131" spans="1:94">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row>
    <row r="132" spans="1:94">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row>
    <row r="133" spans="1:94">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row>
    <row r="134" spans="1:94">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row>
    <row r="135" spans="1:94">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row>
    <row r="136" spans="1:94">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row>
    <row r="137" spans="1:94">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row>
    <row r="138" spans="1:94">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row>
    <row r="139" spans="1:94">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row>
    <row r="140" spans="1:94">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row>
    <row r="141" spans="1:94">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row>
    <row r="142" spans="1:94">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row>
    <row r="143" spans="1:94">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row>
    <row r="144" spans="1:94">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row>
    <row r="145" spans="1:94">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row>
    <row r="146" spans="1:94">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row>
    <row r="147" spans="1:94">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row>
    <row r="148" spans="1:94">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row>
    <row r="149" spans="1:94">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row>
    <row r="150" spans="1:94">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row>
    <row r="151" spans="1:94">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row>
    <row r="152" spans="1:94">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row>
    <row r="153" spans="1:94">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row>
    <row r="154" spans="1:94">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row>
    <row r="155" spans="1:94">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row>
    <row r="156" spans="1:94">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row>
    <row r="157" spans="1:94">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row>
    <row r="158" spans="1:94">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row>
    <row r="159" spans="1:94">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row>
    <row r="160" spans="1:94">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row>
    <row r="161" spans="1:94">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row>
    <row r="162" spans="1:94">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row>
    <row r="163" spans="1:94">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row>
    <row r="164" spans="1:94">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row>
    <row r="165" spans="1:94">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row>
    <row r="166" spans="1:94">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row>
    <row r="167" spans="1:94">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row>
    <row r="168" spans="1:94">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row>
    <row r="169" spans="1:94">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row>
    <row r="170" spans="1:94">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row>
    <row r="171" spans="1:94">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row>
    <row r="172" spans="1:94">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row>
    <row r="173" spans="1:94">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row>
    <row r="174" spans="1:94">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row>
    <row r="175" spans="1:94">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row>
    <row r="176" spans="1:94">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row>
    <row r="177" spans="1:94">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row>
    <row r="178" spans="1:94">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row>
    <row r="179" spans="1:94">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row>
    <row r="180" spans="1:94">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row>
    <row r="181" spans="1:94">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row>
    <row r="182" spans="1:94">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row>
    <row r="183" spans="1:94">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row>
    <row r="184" spans="1:94">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row>
    <row r="185" spans="1:94">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row>
    <row r="186" spans="1:94">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row>
    <row r="187" spans="1:94">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row>
    <row r="188" spans="1:94">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row>
    <row r="189" spans="1:94">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row>
    <row r="190" spans="1:94">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row>
    <row r="191" spans="1:94">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row>
    <row r="192" spans="1:94">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row>
    <row r="193" spans="1:94">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row>
    <row r="194" spans="1:94">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row>
    <row r="195" spans="1:94">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row>
    <row r="196" spans="1:94">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row>
    <row r="197" spans="1:94">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row>
    <row r="198" spans="1:94">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row>
    <row r="199" spans="1:94">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row>
    <row r="200" spans="1:94">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row>
    <row r="201" spans="1:94">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row>
    <row r="202" spans="1:94">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row>
    <row r="203" spans="1:94">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row>
    <row r="204" spans="1:94">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row>
    <row r="205" spans="1:94">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row>
    <row r="206" spans="1:94">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row>
    <row r="207" spans="1:94">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row>
    <row r="208" spans="1:94">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row>
    <row r="209" spans="1:94">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row>
    <row r="210" spans="1:94">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row>
    <row r="211" spans="1:94">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row>
    <row r="212" spans="1:94">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row>
    <row r="213" spans="1:94">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row>
    <row r="214" spans="1:94">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row>
    <row r="215" spans="1:94">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row>
    <row r="216" spans="1:94">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row>
    <row r="217" spans="1:94">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row>
    <row r="218" spans="1:94">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row>
    <row r="219" spans="1:94">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row>
    <row r="220" spans="1:94">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row>
    <row r="221" spans="1:94">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row>
    <row r="222" spans="1:94">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row>
    <row r="223" spans="1:94">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row>
    <row r="224" spans="1:94">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row>
    <row r="225" spans="1:94">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row>
    <row r="226" spans="1:94">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row>
    <row r="227" spans="1:94">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row>
    <row r="228" spans="1:94">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row>
    <row r="229" spans="1:94">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row>
    <row r="230" spans="1:94">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row>
    <row r="231" spans="1:94">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row>
    <row r="232" spans="1:94">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row>
    <row r="233" spans="1:94">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row>
    <row r="234" spans="1:94">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row>
    <row r="235" spans="1:94">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row>
    <row r="236" spans="1:94">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row>
    <row r="237" spans="1:94">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row>
    <row r="238" spans="1:94">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row>
    <row r="239" spans="1:94">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row>
    <row r="240" spans="1:94">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row>
    <row r="241" spans="1:94">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row>
    <row r="242" spans="1:94">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row>
    <row r="243" spans="1:94">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row>
    <row r="244" spans="1:94">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row>
    <row r="245" spans="1:94">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row>
    <row r="246" spans="1:94">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row>
    <row r="247" spans="1:94">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row>
    <row r="248" spans="1:94">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row>
    <row r="249" spans="1:94">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row>
    <row r="250" spans="1:94">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row>
    <row r="251" spans="1:94">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row>
    <row r="252" spans="1:94">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row>
    <row r="253" spans="1:94">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row>
    <row r="254" spans="1:94">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row>
    <row r="255" spans="1:94">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row>
    <row r="256" spans="1:94">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row>
    <row r="257" spans="1:94">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row>
    <row r="258" spans="1:94">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row>
    <row r="259" spans="1:94">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row>
    <row r="260" spans="1:94">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row>
    <row r="261" spans="1:94">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row>
    <row r="262" spans="1:94">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row>
    <row r="263" spans="1:94">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row>
    <row r="264" spans="1:94">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row>
    <row r="265" spans="1:94">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row>
    <row r="266" spans="1:94">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row>
    <row r="267" spans="1:94">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row>
    <row r="268" spans="1:94">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row>
    <row r="269" spans="1:94">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row>
    <row r="270" spans="1:94">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row>
    <row r="271" spans="1:94">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row>
    <row r="272" spans="1:94">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row>
    <row r="273" spans="1:94">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row>
    <row r="274" spans="1:94">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row>
    <row r="275" spans="1:94">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row>
    <row r="276" spans="1:94">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row>
    <row r="277" spans="1:94">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row>
    <row r="278" spans="1:94">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row>
    <row r="279" spans="1:94">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row>
    <row r="280" spans="1:94">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row>
    <row r="281" spans="1:94">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row>
    <row r="282" spans="1:94">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row>
    <row r="283" spans="1:94">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row>
    <row r="284" spans="1:94">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row>
    <row r="285" spans="1:94">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row>
    <row r="286" spans="1:94">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row>
    <row r="287" spans="1:94">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row>
    <row r="288" spans="1:94">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row>
    <row r="289" spans="1:94">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row>
    <row r="290" spans="1:94">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row>
    <row r="291" spans="1:94">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row>
    <row r="292" spans="1:94">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row>
    <row r="293" spans="1:94">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row>
    <row r="294" spans="1:94">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row>
    <row r="295" spans="1:94">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row>
    <row r="296" spans="1:94">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row>
    <row r="297" spans="1:94">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row>
    <row r="298" spans="1:94">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row>
    <row r="299" spans="1:94">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row>
    <row r="300" spans="1:94">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row>
    <row r="301" spans="1:94">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row>
    <row r="302" spans="1:94">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row>
    <row r="303" spans="1:94">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row>
    <row r="304" spans="1:94">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row>
    <row r="305" spans="1:94">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row>
    <row r="306" spans="1:94">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row>
    <row r="307" spans="1:94">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row>
    <row r="308" spans="1:94">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row>
    <row r="309" spans="1:94">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row>
    <row r="310" spans="1:94">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row>
    <row r="311" spans="1:94">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row>
    <row r="312" spans="1:94">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row>
    <row r="313" spans="1:94">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row>
    <row r="314" spans="1:94">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row>
    <row r="315" spans="1:94">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row>
    <row r="316" spans="1:94">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row>
    <row r="317" spans="1:94">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row>
    <row r="318" spans="1:94">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row>
    <row r="319" spans="1:94">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row>
    <row r="320" spans="1:94">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row>
    <row r="321" spans="1:94">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row>
    <row r="322" spans="1:94">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row>
    <row r="323" spans="1:94">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row>
    <row r="324" spans="1:94">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row>
    <row r="325" spans="1:94">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row>
    <row r="326" spans="1:94">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row>
    <row r="327" spans="1:94">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row>
    <row r="328" spans="1:94">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row>
    <row r="329" spans="1:94">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row>
    <row r="330" spans="1:94">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row>
    <row r="331" spans="1:94">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row>
    <row r="332" spans="1:94">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row>
    <row r="333" spans="1:94">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row>
    <row r="334" spans="1:94">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row>
    <row r="335" spans="1:94">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row>
    <row r="336" spans="1:94">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row>
    <row r="337" spans="1:94">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row>
    <row r="338" spans="1:94">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row>
    <row r="339" spans="1:94">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row>
    <row r="340" spans="1:94">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row>
    <row r="341" spans="1:94">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row>
    <row r="342" spans="1:94">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row>
    <row r="343" spans="1:94">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row>
    <row r="344" spans="1:94">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row>
    <row r="345" spans="1:94">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row>
    <row r="346" spans="1:94">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row>
    <row r="347" spans="1:94">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row>
    <row r="348" spans="1:94">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row>
    <row r="349" spans="1:94">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row>
    <row r="350" spans="1:94">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row>
  </sheetData>
  <mergeCells count="161">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153"/>
  <sheetViews>
    <sheetView tabSelected="1" topLeftCell="E1" zoomScale="110" zoomScaleNormal="110" workbookViewId="0">
      <selection activeCell="E91" sqref="A91:XFD91"/>
    </sheetView>
  </sheetViews>
  <sheetFormatPr defaultRowHeight="12.75"/>
  <cols>
    <col min="1" max="1" width="6.1640625" style="153" customWidth="1"/>
    <col min="2" max="2" width="56.83203125" style="153" customWidth="1"/>
    <col min="3" max="3" width="12.1640625" style="156" customWidth="1"/>
    <col min="4" max="4" width="13.83203125" style="156" customWidth="1"/>
    <col min="5" max="5" width="9.33203125" style="156"/>
    <col min="6" max="6" width="12" style="156" customWidth="1"/>
    <col min="7" max="8" width="17.33203125" style="153" customWidth="1"/>
    <col min="9" max="9" width="15" style="153" customWidth="1"/>
    <col min="10" max="10" width="15.83203125" style="153" customWidth="1"/>
    <col min="11" max="12" width="16" style="153" customWidth="1"/>
    <col min="13" max="14" width="10" style="153" bestFit="1" customWidth="1"/>
    <col min="15" max="16" width="15.6640625" style="153" customWidth="1"/>
    <col min="17" max="18" width="10" style="153" bestFit="1" customWidth="1"/>
    <col min="19" max="19" width="31" style="156" customWidth="1"/>
    <col min="20" max="20" width="27.83203125" style="172" customWidth="1"/>
    <col min="21" max="16384" width="9.33203125" style="153"/>
  </cols>
  <sheetData>
    <row r="1" spans="1:20" s="155" customFormat="1" ht="18.75">
      <c r="A1" s="254" t="s">
        <v>396</v>
      </c>
      <c r="B1" s="254"/>
      <c r="C1" s="254"/>
      <c r="D1" s="254"/>
      <c r="E1" s="254"/>
      <c r="F1" s="254"/>
      <c r="G1" s="254"/>
      <c r="H1" s="254"/>
      <c r="I1" s="254"/>
      <c r="J1" s="254"/>
      <c r="K1" s="254"/>
      <c r="L1" s="254"/>
      <c r="M1" s="254"/>
      <c r="N1" s="254"/>
      <c r="O1" s="254"/>
      <c r="P1" s="254"/>
      <c r="Q1" s="254"/>
      <c r="R1" s="254"/>
      <c r="S1" s="254"/>
      <c r="T1" s="195"/>
    </row>
    <row r="2" spans="1:20" s="155" customFormat="1" ht="18.75" hidden="1">
      <c r="A2" s="258" t="s">
        <v>77</v>
      </c>
      <c r="B2" s="258"/>
      <c r="C2" s="258"/>
      <c r="D2" s="258"/>
      <c r="E2" s="258"/>
      <c r="F2" s="258"/>
      <c r="G2" s="258"/>
      <c r="H2" s="258"/>
      <c r="I2" s="258"/>
      <c r="J2" s="258"/>
      <c r="K2" s="258"/>
      <c r="L2" s="258"/>
      <c r="M2" s="258"/>
      <c r="N2" s="258"/>
      <c r="O2" s="258"/>
      <c r="P2" s="258"/>
      <c r="Q2" s="258"/>
      <c r="R2" s="258"/>
      <c r="S2" s="258"/>
      <c r="T2" s="195"/>
    </row>
    <row r="3" spans="1:20" ht="39.75" customHeight="1">
      <c r="A3" s="255" t="s">
        <v>241</v>
      </c>
      <c r="B3" s="255"/>
      <c r="C3" s="255"/>
      <c r="D3" s="255"/>
      <c r="E3" s="255"/>
      <c r="F3" s="255"/>
      <c r="G3" s="255"/>
      <c r="H3" s="255"/>
      <c r="I3" s="255"/>
      <c r="J3" s="255"/>
      <c r="K3" s="255"/>
      <c r="L3" s="255"/>
      <c r="M3" s="255"/>
      <c r="N3" s="255"/>
      <c r="O3" s="255"/>
      <c r="P3" s="255"/>
      <c r="Q3" s="255"/>
      <c r="R3" s="255"/>
      <c r="S3" s="255"/>
    </row>
    <row r="4" spans="1:20" ht="18" customHeight="1">
      <c r="A4" s="253" t="s">
        <v>506</v>
      </c>
      <c r="B4" s="253"/>
      <c r="C4" s="253"/>
      <c r="D4" s="253"/>
      <c r="E4" s="253"/>
      <c r="F4" s="253"/>
      <c r="G4" s="253"/>
      <c r="H4" s="253"/>
      <c r="I4" s="253"/>
      <c r="J4" s="253"/>
      <c r="K4" s="253"/>
      <c r="L4" s="253"/>
      <c r="M4" s="253"/>
      <c r="N4" s="253"/>
      <c r="O4" s="253"/>
      <c r="P4" s="253"/>
      <c r="Q4" s="253"/>
      <c r="R4" s="253"/>
      <c r="S4" s="253"/>
    </row>
    <row r="5" spans="1:20" ht="21.75" customHeight="1">
      <c r="A5" s="256" t="s">
        <v>0</v>
      </c>
      <c r="B5" s="256"/>
      <c r="C5" s="256"/>
      <c r="D5" s="256"/>
      <c r="E5" s="256"/>
      <c r="F5" s="256"/>
      <c r="G5" s="256"/>
      <c r="H5" s="256"/>
      <c r="I5" s="256"/>
      <c r="J5" s="256"/>
      <c r="K5" s="256"/>
      <c r="L5" s="256"/>
      <c r="M5" s="256"/>
      <c r="N5" s="256"/>
      <c r="O5" s="256"/>
      <c r="P5" s="256"/>
      <c r="Q5" s="256"/>
      <c r="R5" s="256"/>
      <c r="S5" s="256"/>
    </row>
    <row r="6" spans="1:20" s="155" customFormat="1" ht="39.75" customHeight="1">
      <c r="A6" s="257" t="s">
        <v>1</v>
      </c>
      <c r="B6" s="257" t="s">
        <v>22</v>
      </c>
      <c r="C6" s="257" t="s">
        <v>23</v>
      </c>
      <c r="D6" s="257" t="s">
        <v>38</v>
      </c>
      <c r="E6" s="257" t="s">
        <v>39</v>
      </c>
      <c r="F6" s="257" t="s">
        <v>24</v>
      </c>
      <c r="G6" s="257"/>
      <c r="H6" s="257"/>
      <c r="I6" s="257" t="s">
        <v>41</v>
      </c>
      <c r="J6" s="257"/>
      <c r="K6" s="257" t="s">
        <v>14</v>
      </c>
      <c r="L6" s="257"/>
      <c r="M6" s="257"/>
      <c r="N6" s="257"/>
      <c r="O6" s="257"/>
      <c r="P6" s="257"/>
      <c r="Q6" s="257"/>
      <c r="R6" s="257"/>
      <c r="S6" s="257" t="s">
        <v>3</v>
      </c>
      <c r="T6" s="195"/>
    </row>
    <row r="7" spans="1:20" s="155" customFormat="1" ht="31.5" customHeight="1">
      <c r="A7" s="257"/>
      <c r="B7" s="257"/>
      <c r="C7" s="257"/>
      <c r="D7" s="257"/>
      <c r="E7" s="257"/>
      <c r="F7" s="257" t="s">
        <v>25</v>
      </c>
      <c r="G7" s="257" t="s">
        <v>26</v>
      </c>
      <c r="H7" s="257"/>
      <c r="I7" s="257" t="s">
        <v>27</v>
      </c>
      <c r="J7" s="257" t="s">
        <v>70</v>
      </c>
      <c r="K7" s="257" t="s">
        <v>42</v>
      </c>
      <c r="L7" s="257"/>
      <c r="M7" s="257"/>
      <c r="N7" s="257"/>
      <c r="O7" s="257" t="s">
        <v>43</v>
      </c>
      <c r="P7" s="257"/>
      <c r="Q7" s="257"/>
      <c r="R7" s="257"/>
      <c r="S7" s="257"/>
      <c r="T7" s="195"/>
    </row>
    <row r="8" spans="1:20" s="155" customFormat="1" ht="24.95" customHeight="1">
      <c r="A8" s="257"/>
      <c r="B8" s="257"/>
      <c r="C8" s="257"/>
      <c r="D8" s="257"/>
      <c r="E8" s="257"/>
      <c r="F8" s="257"/>
      <c r="G8" s="257" t="s">
        <v>27</v>
      </c>
      <c r="H8" s="257" t="s">
        <v>70</v>
      </c>
      <c r="I8" s="257"/>
      <c r="J8" s="257"/>
      <c r="K8" s="257" t="s">
        <v>27</v>
      </c>
      <c r="L8" s="257" t="s">
        <v>71</v>
      </c>
      <c r="M8" s="257"/>
      <c r="N8" s="257"/>
      <c r="O8" s="257" t="s">
        <v>27</v>
      </c>
      <c r="P8" s="257" t="s">
        <v>71</v>
      </c>
      <c r="Q8" s="257"/>
      <c r="R8" s="257"/>
      <c r="S8" s="257"/>
      <c r="T8" s="195"/>
    </row>
    <row r="9" spans="1:20" s="155" customFormat="1" ht="21.75" customHeight="1">
      <c r="A9" s="257"/>
      <c r="B9" s="257"/>
      <c r="C9" s="257"/>
      <c r="D9" s="257"/>
      <c r="E9" s="257"/>
      <c r="F9" s="257"/>
      <c r="G9" s="257"/>
      <c r="H9" s="257"/>
      <c r="I9" s="257"/>
      <c r="J9" s="257"/>
      <c r="K9" s="257"/>
      <c r="L9" s="257" t="s">
        <v>28</v>
      </c>
      <c r="M9" s="257" t="s">
        <v>29</v>
      </c>
      <c r="N9" s="257"/>
      <c r="O9" s="257"/>
      <c r="P9" s="257" t="s">
        <v>28</v>
      </c>
      <c r="Q9" s="257" t="s">
        <v>29</v>
      </c>
      <c r="R9" s="257"/>
      <c r="S9" s="257"/>
      <c r="T9" s="195"/>
    </row>
    <row r="10" spans="1:20" s="155" customFormat="1" ht="66" customHeight="1">
      <c r="A10" s="257"/>
      <c r="B10" s="257"/>
      <c r="C10" s="257"/>
      <c r="D10" s="257"/>
      <c r="E10" s="257"/>
      <c r="F10" s="257"/>
      <c r="G10" s="257"/>
      <c r="H10" s="257"/>
      <c r="I10" s="257"/>
      <c r="J10" s="257"/>
      <c r="K10" s="257"/>
      <c r="L10" s="257"/>
      <c r="M10" s="157" t="s">
        <v>30</v>
      </c>
      <c r="N10" s="157" t="s">
        <v>366</v>
      </c>
      <c r="O10" s="257"/>
      <c r="P10" s="257"/>
      <c r="Q10" s="157" t="s">
        <v>30</v>
      </c>
      <c r="R10" s="157" t="s">
        <v>45</v>
      </c>
      <c r="S10" s="257"/>
      <c r="T10" s="195"/>
    </row>
    <row r="11" spans="1:20" s="155" customFormat="1" ht="24.95" customHeight="1">
      <c r="A11" s="157">
        <v>1</v>
      </c>
      <c r="B11" s="157">
        <v>2</v>
      </c>
      <c r="C11" s="157">
        <v>3</v>
      </c>
      <c r="D11" s="157">
        <v>4</v>
      </c>
      <c r="E11" s="157">
        <v>5</v>
      </c>
      <c r="F11" s="157">
        <v>6</v>
      </c>
      <c r="G11" s="157">
        <v>7</v>
      </c>
      <c r="H11" s="157">
        <v>8</v>
      </c>
      <c r="I11" s="157">
        <v>9</v>
      </c>
      <c r="J11" s="157">
        <v>10</v>
      </c>
      <c r="K11" s="157">
        <v>11</v>
      </c>
      <c r="L11" s="157">
        <v>12</v>
      </c>
      <c r="M11" s="157">
        <v>13</v>
      </c>
      <c r="N11" s="157">
        <v>14</v>
      </c>
      <c r="O11" s="157">
        <v>15</v>
      </c>
      <c r="P11" s="157">
        <v>16</v>
      </c>
      <c r="Q11" s="157">
        <v>17</v>
      </c>
      <c r="R11" s="157">
        <v>18</v>
      </c>
      <c r="S11" s="180">
        <v>19</v>
      </c>
      <c r="T11" s="195"/>
    </row>
    <row r="12" spans="1:20" s="155" customFormat="1" ht="21.95" customHeight="1">
      <c r="A12" s="157"/>
      <c r="B12" s="179" t="s">
        <v>486</v>
      </c>
      <c r="C12" s="157"/>
      <c r="D12" s="161"/>
      <c r="E12" s="161"/>
      <c r="F12" s="161"/>
      <c r="G12" s="159">
        <f t="shared" ref="G12:K12" si="0">G13+G120+G134</f>
        <v>1208411.095</v>
      </c>
      <c r="H12" s="159">
        <f t="shared" si="0"/>
        <v>1175142.095</v>
      </c>
      <c r="I12" s="159">
        <f t="shared" si="0"/>
        <v>83906.452993999992</v>
      </c>
      <c r="J12" s="159">
        <f t="shared" si="0"/>
        <v>83906.452993999992</v>
      </c>
      <c r="K12" s="159">
        <f t="shared" si="0"/>
        <v>653179.04200600006</v>
      </c>
      <c r="L12" s="159">
        <f>L13+L120+L134</f>
        <v>653179.04200600006</v>
      </c>
      <c r="M12" s="159">
        <f t="shared" ref="M12:O12" si="1">M13+M120+M134</f>
        <v>0</v>
      </c>
      <c r="N12" s="159">
        <f t="shared" si="1"/>
        <v>0</v>
      </c>
      <c r="O12" s="159">
        <f t="shared" si="1"/>
        <v>653179.04200600006</v>
      </c>
      <c r="P12" s="159">
        <f>P13+P120+P134</f>
        <v>653179.04200600006</v>
      </c>
      <c r="Q12" s="159">
        <f t="shared" ref="Q12" si="2">Q13+Q120+Q134</f>
        <v>0</v>
      </c>
      <c r="R12" s="159">
        <f t="shared" ref="R12" si="3">R13+R120+R134</f>
        <v>0</v>
      </c>
      <c r="S12" s="180"/>
      <c r="T12" s="198">
        <f>K12+'Biểu 07'!N12</f>
        <v>1182432.681756</v>
      </c>
    </row>
    <row r="13" spans="1:20" s="155" customFormat="1" ht="33" customHeight="1">
      <c r="A13" s="157" t="s">
        <v>66</v>
      </c>
      <c r="B13" s="157" t="s">
        <v>67</v>
      </c>
      <c r="C13" s="157"/>
      <c r="D13" s="161"/>
      <c r="E13" s="161"/>
      <c r="F13" s="161"/>
      <c r="G13" s="159">
        <f t="shared" ref="G13:R13" si="4">G14+G107</f>
        <v>976995</v>
      </c>
      <c r="H13" s="159">
        <f t="shared" si="4"/>
        <v>943726</v>
      </c>
      <c r="I13" s="159">
        <f t="shared" si="4"/>
        <v>61847.328074999998</v>
      </c>
      <c r="J13" s="159">
        <f t="shared" si="4"/>
        <v>61847.328074999998</v>
      </c>
      <c r="K13" s="159">
        <f t="shared" si="4"/>
        <v>452849.67192500003</v>
      </c>
      <c r="L13" s="159">
        <f>L14+L107</f>
        <v>452849.67192500003</v>
      </c>
      <c r="M13" s="159">
        <f t="shared" si="4"/>
        <v>0</v>
      </c>
      <c r="N13" s="159">
        <f t="shared" si="4"/>
        <v>0</v>
      </c>
      <c r="O13" s="159">
        <f t="shared" si="4"/>
        <v>452849.67192500003</v>
      </c>
      <c r="P13" s="159">
        <f t="shared" si="4"/>
        <v>452849.67192500003</v>
      </c>
      <c r="Q13" s="159">
        <f t="shared" si="4"/>
        <v>0</v>
      </c>
      <c r="R13" s="159">
        <f t="shared" si="4"/>
        <v>0</v>
      </c>
      <c r="S13" s="180"/>
      <c r="T13" s="195"/>
    </row>
    <row r="14" spans="1:20" s="155" customFormat="1" ht="27.75" customHeight="1">
      <c r="A14" s="157" t="s">
        <v>82</v>
      </c>
      <c r="B14" s="157" t="s">
        <v>80</v>
      </c>
      <c r="C14" s="157"/>
      <c r="D14" s="161"/>
      <c r="E14" s="161"/>
      <c r="F14" s="161"/>
      <c r="G14" s="159">
        <f t="shared" ref="G14:R14" si="5">G15+G54+G93</f>
        <v>802396</v>
      </c>
      <c r="H14" s="159">
        <f t="shared" si="5"/>
        <v>789396</v>
      </c>
      <c r="I14" s="159">
        <f t="shared" si="5"/>
        <v>0</v>
      </c>
      <c r="J14" s="159">
        <f t="shared" si="5"/>
        <v>0</v>
      </c>
      <c r="K14" s="159">
        <f t="shared" si="5"/>
        <v>399367</v>
      </c>
      <c r="L14" s="159">
        <f>L15+L54+L93</f>
        <v>399367</v>
      </c>
      <c r="M14" s="159">
        <f t="shared" si="5"/>
        <v>0</v>
      </c>
      <c r="N14" s="159">
        <f t="shared" si="5"/>
        <v>0</v>
      </c>
      <c r="O14" s="159">
        <f t="shared" si="5"/>
        <v>399367</v>
      </c>
      <c r="P14" s="159">
        <f>P15+P54+P93</f>
        <v>399367</v>
      </c>
      <c r="Q14" s="159">
        <f t="shared" si="5"/>
        <v>0</v>
      </c>
      <c r="R14" s="159">
        <f t="shared" si="5"/>
        <v>0</v>
      </c>
      <c r="S14" s="180"/>
      <c r="T14" s="195"/>
    </row>
    <row r="15" spans="1:20" ht="21.95" customHeight="1">
      <c r="A15" s="157" t="s">
        <v>20</v>
      </c>
      <c r="B15" s="157" t="s">
        <v>46</v>
      </c>
      <c r="C15" s="157"/>
      <c r="D15" s="161"/>
      <c r="E15" s="161"/>
      <c r="F15" s="161"/>
      <c r="G15" s="159">
        <f>SUM(G16:G53)</f>
        <v>405029</v>
      </c>
      <c r="H15" s="159">
        <f t="shared" ref="H15:R15" si="6">SUM(H16:H53)</f>
        <v>392029</v>
      </c>
      <c r="I15" s="159">
        <f t="shared" si="6"/>
        <v>0</v>
      </c>
      <c r="J15" s="159">
        <f t="shared" si="6"/>
        <v>0</v>
      </c>
      <c r="K15" s="159">
        <f t="shared" si="6"/>
        <v>30426</v>
      </c>
      <c r="L15" s="159">
        <f t="shared" si="6"/>
        <v>30426</v>
      </c>
      <c r="M15" s="159">
        <f t="shared" si="6"/>
        <v>0</v>
      </c>
      <c r="N15" s="159">
        <f t="shared" si="6"/>
        <v>0</v>
      </c>
      <c r="O15" s="159">
        <f t="shared" si="6"/>
        <v>30426</v>
      </c>
      <c r="P15" s="159">
        <f>SUM(P16:P53)</f>
        <v>30426</v>
      </c>
      <c r="Q15" s="159">
        <f t="shared" si="6"/>
        <v>0</v>
      </c>
      <c r="R15" s="159">
        <f t="shared" si="6"/>
        <v>0</v>
      </c>
      <c r="S15" s="180"/>
    </row>
    <row r="16" spans="1:20">
      <c r="A16" s="145">
        <v>1</v>
      </c>
      <c r="B16" s="150" t="s">
        <v>405</v>
      </c>
      <c r="C16" s="145"/>
      <c r="D16" s="145" t="s">
        <v>332</v>
      </c>
      <c r="E16" s="145" t="s">
        <v>246</v>
      </c>
      <c r="F16" s="145"/>
      <c r="G16" s="158">
        <v>4500</v>
      </c>
      <c r="H16" s="158">
        <v>4500</v>
      </c>
      <c r="I16" s="158"/>
      <c r="J16" s="158"/>
      <c r="K16" s="158">
        <v>500</v>
      </c>
      <c r="L16" s="158">
        <v>500</v>
      </c>
      <c r="M16" s="158"/>
      <c r="N16" s="158"/>
      <c r="O16" s="158">
        <v>500</v>
      </c>
      <c r="P16" s="158">
        <v>500</v>
      </c>
      <c r="Q16" s="158"/>
      <c r="R16" s="158"/>
      <c r="S16" s="145"/>
    </row>
    <row r="17" spans="1:20">
      <c r="A17" s="145">
        <v>2</v>
      </c>
      <c r="B17" s="150" t="s">
        <v>483</v>
      </c>
      <c r="C17" s="145"/>
      <c r="D17" s="145" t="s">
        <v>332</v>
      </c>
      <c r="E17" s="145">
        <v>2021</v>
      </c>
      <c r="F17" s="145"/>
      <c r="G17" s="158">
        <v>750</v>
      </c>
      <c r="H17" s="158">
        <v>750</v>
      </c>
      <c r="I17" s="158"/>
      <c r="J17" s="158"/>
      <c r="K17" s="158">
        <v>200</v>
      </c>
      <c r="L17" s="158">
        <v>200</v>
      </c>
      <c r="M17" s="158"/>
      <c r="N17" s="158"/>
      <c r="O17" s="158">
        <v>200</v>
      </c>
      <c r="P17" s="158">
        <v>200</v>
      </c>
      <c r="Q17" s="158"/>
      <c r="R17" s="158"/>
      <c r="S17" s="145"/>
    </row>
    <row r="18" spans="1:20" s="172" customFormat="1" ht="25.5">
      <c r="A18" s="173">
        <v>3</v>
      </c>
      <c r="B18" s="182" t="s">
        <v>488</v>
      </c>
      <c r="C18" s="173"/>
      <c r="D18" s="173" t="s">
        <v>332</v>
      </c>
      <c r="E18" s="173">
        <v>2021</v>
      </c>
      <c r="F18" s="173"/>
      <c r="G18" s="174">
        <v>1300</v>
      </c>
      <c r="H18" s="174">
        <v>1300</v>
      </c>
      <c r="I18" s="174"/>
      <c r="J18" s="174"/>
      <c r="K18" s="174">
        <v>326</v>
      </c>
      <c r="L18" s="174">
        <v>326</v>
      </c>
      <c r="M18" s="174"/>
      <c r="N18" s="174"/>
      <c r="O18" s="174">
        <v>326</v>
      </c>
      <c r="P18" s="174">
        <v>326</v>
      </c>
      <c r="Q18" s="174"/>
      <c r="R18" s="174"/>
      <c r="S18" s="173"/>
    </row>
    <row r="19" spans="1:20">
      <c r="A19" s="145">
        <v>4</v>
      </c>
      <c r="B19" s="150" t="s">
        <v>384</v>
      </c>
      <c r="C19" s="145"/>
      <c r="D19" s="145" t="s">
        <v>332</v>
      </c>
      <c r="E19" s="145" t="s">
        <v>246</v>
      </c>
      <c r="F19" s="145"/>
      <c r="G19" s="158">
        <v>2500</v>
      </c>
      <c r="H19" s="158">
        <v>2500</v>
      </c>
      <c r="I19" s="158"/>
      <c r="J19" s="158"/>
      <c r="K19" s="158">
        <f>L19</f>
        <v>500</v>
      </c>
      <c r="L19" s="158">
        <v>500</v>
      </c>
      <c r="M19" s="158"/>
      <c r="N19" s="158"/>
      <c r="O19" s="158">
        <v>500</v>
      </c>
      <c r="P19" s="158">
        <v>500</v>
      </c>
      <c r="Q19" s="158"/>
      <c r="R19" s="158"/>
      <c r="S19" s="145"/>
    </row>
    <row r="20" spans="1:20">
      <c r="A20" s="145">
        <v>5</v>
      </c>
      <c r="B20" s="144" t="s">
        <v>338</v>
      </c>
      <c r="C20" s="145"/>
      <c r="D20" s="145" t="s">
        <v>332</v>
      </c>
      <c r="E20" s="145" t="s">
        <v>246</v>
      </c>
      <c r="F20" s="145"/>
      <c r="G20" s="158">
        <v>15000</v>
      </c>
      <c r="H20" s="158">
        <v>15000</v>
      </c>
      <c r="I20" s="160"/>
      <c r="J20" s="160"/>
      <c r="K20" s="158">
        <f t="shared" ref="K20:K48" si="7">L20</f>
        <v>2000</v>
      </c>
      <c r="L20" s="158">
        <v>2000</v>
      </c>
      <c r="M20" s="158"/>
      <c r="N20" s="158"/>
      <c r="O20" s="158">
        <v>2000</v>
      </c>
      <c r="P20" s="158">
        <v>2000</v>
      </c>
      <c r="Q20" s="158"/>
      <c r="R20" s="158"/>
      <c r="S20" s="145"/>
    </row>
    <row r="21" spans="1:20" s="151" customFormat="1">
      <c r="A21" s="145">
        <v>6</v>
      </c>
      <c r="B21" s="148" t="s">
        <v>339</v>
      </c>
      <c r="C21" s="149"/>
      <c r="D21" s="149" t="s">
        <v>245</v>
      </c>
      <c r="E21" s="149" t="s">
        <v>246</v>
      </c>
      <c r="F21" s="149"/>
      <c r="G21" s="158">
        <v>8487</v>
      </c>
      <c r="H21" s="158">
        <f t="shared" ref="H21:H46" si="8">G21</f>
        <v>8487</v>
      </c>
      <c r="I21" s="158"/>
      <c r="J21" s="158"/>
      <c r="K21" s="158">
        <f t="shared" si="7"/>
        <v>200</v>
      </c>
      <c r="L21" s="158">
        <v>200</v>
      </c>
      <c r="M21" s="158"/>
      <c r="N21" s="158"/>
      <c r="O21" s="158">
        <v>200</v>
      </c>
      <c r="P21" s="158">
        <v>200</v>
      </c>
      <c r="Q21" s="158"/>
      <c r="R21" s="158"/>
      <c r="S21" s="149"/>
      <c r="T21" s="175"/>
    </row>
    <row r="22" spans="1:20" s="151" customFormat="1">
      <c r="A22" s="145">
        <v>7</v>
      </c>
      <c r="B22" s="148" t="s">
        <v>340</v>
      </c>
      <c r="C22" s="149"/>
      <c r="D22" s="149" t="s">
        <v>245</v>
      </c>
      <c r="E22" s="149" t="s">
        <v>246</v>
      </c>
      <c r="F22" s="149"/>
      <c r="G22" s="158">
        <v>4267</v>
      </c>
      <c r="H22" s="158">
        <f t="shared" si="8"/>
        <v>4267</v>
      </c>
      <c r="I22" s="158"/>
      <c r="J22" s="158"/>
      <c r="K22" s="158">
        <f t="shared" si="7"/>
        <v>200</v>
      </c>
      <c r="L22" s="158">
        <v>200</v>
      </c>
      <c r="M22" s="158"/>
      <c r="N22" s="158"/>
      <c r="O22" s="158">
        <v>200</v>
      </c>
      <c r="P22" s="158">
        <v>200</v>
      </c>
      <c r="Q22" s="158"/>
      <c r="R22" s="158"/>
      <c r="S22" s="149"/>
      <c r="T22" s="175"/>
    </row>
    <row r="23" spans="1:20" s="151" customFormat="1">
      <c r="A23" s="145">
        <v>8</v>
      </c>
      <c r="B23" s="148" t="s">
        <v>341</v>
      </c>
      <c r="C23" s="149"/>
      <c r="D23" s="149" t="s">
        <v>245</v>
      </c>
      <c r="E23" s="149" t="s">
        <v>246</v>
      </c>
      <c r="F23" s="149"/>
      <c r="G23" s="158">
        <f>H23</f>
        <v>7455</v>
      </c>
      <c r="H23" s="158">
        <v>7455</v>
      </c>
      <c r="I23" s="158"/>
      <c r="J23" s="158"/>
      <c r="K23" s="158">
        <f t="shared" si="7"/>
        <v>200</v>
      </c>
      <c r="L23" s="158">
        <v>200</v>
      </c>
      <c r="M23" s="158"/>
      <c r="N23" s="158"/>
      <c r="O23" s="158">
        <v>200</v>
      </c>
      <c r="P23" s="158">
        <v>200</v>
      </c>
      <c r="Q23" s="158"/>
      <c r="R23" s="158"/>
      <c r="S23" s="149"/>
      <c r="T23" s="175"/>
    </row>
    <row r="24" spans="1:20" s="151" customFormat="1">
      <c r="A24" s="145">
        <v>9</v>
      </c>
      <c r="B24" s="148" t="s">
        <v>342</v>
      </c>
      <c r="C24" s="149"/>
      <c r="D24" s="149" t="s">
        <v>245</v>
      </c>
      <c r="E24" s="149" t="s">
        <v>246</v>
      </c>
      <c r="F24" s="149"/>
      <c r="G24" s="158">
        <f>H24</f>
        <v>5163</v>
      </c>
      <c r="H24" s="158">
        <v>5163</v>
      </c>
      <c r="I24" s="158"/>
      <c r="J24" s="158"/>
      <c r="K24" s="158">
        <f t="shared" si="7"/>
        <v>200</v>
      </c>
      <c r="L24" s="158">
        <v>200</v>
      </c>
      <c r="M24" s="158"/>
      <c r="N24" s="158"/>
      <c r="O24" s="158">
        <v>200</v>
      </c>
      <c r="P24" s="158">
        <v>200</v>
      </c>
      <c r="Q24" s="158"/>
      <c r="R24" s="158"/>
      <c r="S24" s="149"/>
      <c r="T24" s="175"/>
    </row>
    <row r="25" spans="1:20" s="151" customFormat="1">
      <c r="A25" s="145">
        <v>10</v>
      </c>
      <c r="B25" s="148" t="s">
        <v>343</v>
      </c>
      <c r="C25" s="149"/>
      <c r="D25" s="149" t="s">
        <v>245</v>
      </c>
      <c r="E25" s="149" t="s">
        <v>246</v>
      </c>
      <c r="F25" s="149"/>
      <c r="G25" s="158">
        <v>3965</v>
      </c>
      <c r="H25" s="158">
        <f t="shared" si="8"/>
        <v>3965</v>
      </c>
      <c r="I25" s="158"/>
      <c r="J25" s="158"/>
      <c r="K25" s="158">
        <f t="shared" si="7"/>
        <v>200</v>
      </c>
      <c r="L25" s="158">
        <v>200</v>
      </c>
      <c r="M25" s="158"/>
      <c r="N25" s="158"/>
      <c r="O25" s="158">
        <v>200</v>
      </c>
      <c r="P25" s="158">
        <v>200</v>
      </c>
      <c r="Q25" s="158"/>
      <c r="R25" s="158"/>
      <c r="S25" s="149"/>
      <c r="T25" s="175"/>
    </row>
    <row r="26" spans="1:20" s="151" customFormat="1">
      <c r="A26" s="145">
        <v>11</v>
      </c>
      <c r="B26" s="148" t="s">
        <v>344</v>
      </c>
      <c r="C26" s="149"/>
      <c r="D26" s="149" t="s">
        <v>245</v>
      </c>
      <c r="E26" s="149" t="s">
        <v>246</v>
      </c>
      <c r="F26" s="149"/>
      <c r="G26" s="158">
        <v>11764</v>
      </c>
      <c r="H26" s="158">
        <f t="shared" si="8"/>
        <v>11764</v>
      </c>
      <c r="I26" s="158"/>
      <c r="J26" s="158"/>
      <c r="K26" s="158">
        <f t="shared" si="7"/>
        <v>200</v>
      </c>
      <c r="L26" s="158">
        <v>200</v>
      </c>
      <c r="M26" s="158"/>
      <c r="N26" s="158"/>
      <c r="O26" s="158">
        <v>200</v>
      </c>
      <c r="P26" s="158">
        <v>200</v>
      </c>
      <c r="Q26" s="158"/>
      <c r="R26" s="158"/>
      <c r="S26" s="149"/>
      <c r="T26" s="175"/>
    </row>
    <row r="27" spans="1:20" s="151" customFormat="1">
      <c r="A27" s="145">
        <v>12</v>
      </c>
      <c r="B27" s="148" t="s">
        <v>345</v>
      </c>
      <c r="C27" s="149"/>
      <c r="D27" s="149" t="s">
        <v>245</v>
      </c>
      <c r="E27" s="149" t="s">
        <v>246</v>
      </c>
      <c r="F27" s="149"/>
      <c r="G27" s="158">
        <v>4015</v>
      </c>
      <c r="H27" s="158">
        <f t="shared" si="8"/>
        <v>4015</v>
      </c>
      <c r="I27" s="158"/>
      <c r="J27" s="158"/>
      <c r="K27" s="158">
        <f t="shared" si="7"/>
        <v>200</v>
      </c>
      <c r="L27" s="158">
        <v>200</v>
      </c>
      <c r="M27" s="158"/>
      <c r="N27" s="158"/>
      <c r="O27" s="158">
        <v>200</v>
      </c>
      <c r="P27" s="158">
        <v>200</v>
      </c>
      <c r="Q27" s="158"/>
      <c r="R27" s="158"/>
      <c r="S27" s="149"/>
      <c r="T27" s="175"/>
    </row>
    <row r="28" spans="1:20" s="151" customFormat="1">
      <c r="A28" s="145">
        <v>13</v>
      </c>
      <c r="B28" s="148" t="s">
        <v>346</v>
      </c>
      <c r="C28" s="149"/>
      <c r="D28" s="149" t="s">
        <v>245</v>
      </c>
      <c r="E28" s="149" t="s">
        <v>246</v>
      </c>
      <c r="F28" s="149"/>
      <c r="G28" s="158">
        <v>5759</v>
      </c>
      <c r="H28" s="158">
        <f t="shared" si="8"/>
        <v>5759</v>
      </c>
      <c r="I28" s="158"/>
      <c r="J28" s="158"/>
      <c r="K28" s="158">
        <f t="shared" si="7"/>
        <v>200</v>
      </c>
      <c r="L28" s="158">
        <v>200</v>
      </c>
      <c r="M28" s="158"/>
      <c r="N28" s="158"/>
      <c r="O28" s="158">
        <v>200</v>
      </c>
      <c r="P28" s="158">
        <v>200</v>
      </c>
      <c r="Q28" s="158"/>
      <c r="R28" s="158"/>
      <c r="S28" s="149"/>
      <c r="T28" s="175"/>
    </row>
    <row r="29" spans="1:20" s="151" customFormat="1">
      <c r="A29" s="145">
        <v>14</v>
      </c>
      <c r="B29" s="148" t="s">
        <v>347</v>
      </c>
      <c r="C29" s="149"/>
      <c r="D29" s="149" t="s">
        <v>245</v>
      </c>
      <c r="E29" s="149" t="s">
        <v>246</v>
      </c>
      <c r="F29" s="149"/>
      <c r="G29" s="158">
        <v>1902</v>
      </c>
      <c r="H29" s="158">
        <f t="shared" si="8"/>
        <v>1902</v>
      </c>
      <c r="I29" s="158"/>
      <c r="J29" s="158"/>
      <c r="K29" s="158">
        <f t="shared" si="7"/>
        <v>200</v>
      </c>
      <c r="L29" s="158">
        <v>200</v>
      </c>
      <c r="M29" s="158"/>
      <c r="N29" s="158"/>
      <c r="O29" s="158">
        <v>200</v>
      </c>
      <c r="P29" s="158">
        <v>200</v>
      </c>
      <c r="Q29" s="158"/>
      <c r="R29" s="158"/>
      <c r="S29" s="149"/>
      <c r="T29" s="175"/>
    </row>
    <row r="30" spans="1:20" s="151" customFormat="1">
      <c r="A30" s="145">
        <v>15</v>
      </c>
      <c r="B30" s="148" t="s">
        <v>348</v>
      </c>
      <c r="C30" s="149"/>
      <c r="D30" s="149" t="s">
        <v>245</v>
      </c>
      <c r="E30" s="149" t="s">
        <v>246</v>
      </c>
      <c r="F30" s="149"/>
      <c r="G30" s="158">
        <v>1902</v>
      </c>
      <c r="H30" s="158">
        <f t="shared" si="8"/>
        <v>1902</v>
      </c>
      <c r="I30" s="158"/>
      <c r="J30" s="158"/>
      <c r="K30" s="158">
        <f t="shared" si="7"/>
        <v>200</v>
      </c>
      <c r="L30" s="158">
        <v>200</v>
      </c>
      <c r="M30" s="158"/>
      <c r="N30" s="158"/>
      <c r="O30" s="158">
        <v>200</v>
      </c>
      <c r="P30" s="158">
        <v>200</v>
      </c>
      <c r="Q30" s="158"/>
      <c r="R30" s="158"/>
      <c r="S30" s="149"/>
      <c r="T30" s="175"/>
    </row>
    <row r="31" spans="1:20" s="151" customFormat="1">
      <c r="A31" s="145">
        <v>16</v>
      </c>
      <c r="B31" s="148" t="s">
        <v>349</v>
      </c>
      <c r="C31" s="149"/>
      <c r="D31" s="149" t="s">
        <v>245</v>
      </c>
      <c r="E31" s="149" t="s">
        <v>246</v>
      </c>
      <c r="F31" s="149"/>
      <c r="G31" s="158">
        <v>1902</v>
      </c>
      <c r="H31" s="158">
        <f t="shared" si="8"/>
        <v>1902</v>
      </c>
      <c r="I31" s="158"/>
      <c r="J31" s="158"/>
      <c r="K31" s="158">
        <f t="shared" si="7"/>
        <v>200</v>
      </c>
      <c r="L31" s="158">
        <v>200</v>
      </c>
      <c r="M31" s="158"/>
      <c r="N31" s="158"/>
      <c r="O31" s="158">
        <v>200</v>
      </c>
      <c r="P31" s="158">
        <v>200</v>
      </c>
      <c r="Q31" s="158"/>
      <c r="R31" s="158"/>
      <c r="S31" s="149"/>
      <c r="T31" s="175"/>
    </row>
    <row r="32" spans="1:20" s="151" customFormat="1">
      <c r="A32" s="145">
        <v>9</v>
      </c>
      <c r="B32" s="148" t="s">
        <v>495</v>
      </c>
      <c r="C32" s="149"/>
      <c r="D32" s="149" t="s">
        <v>245</v>
      </c>
      <c r="E32" s="149" t="s">
        <v>246</v>
      </c>
      <c r="F32" s="149"/>
      <c r="G32" s="158">
        <f>H32</f>
        <v>1942</v>
      </c>
      <c r="H32" s="158">
        <v>1942</v>
      </c>
      <c r="I32" s="158"/>
      <c r="J32" s="158"/>
      <c r="K32" s="158">
        <f>L32</f>
        <v>500</v>
      </c>
      <c r="L32" s="158">
        <v>500</v>
      </c>
      <c r="M32" s="158"/>
      <c r="N32" s="158"/>
      <c r="O32" s="158">
        <f t="shared" ref="O32" si="9">P32</f>
        <v>500</v>
      </c>
      <c r="P32" s="158">
        <f t="shared" ref="P32" si="10">L32</f>
        <v>500</v>
      </c>
      <c r="Q32" s="158"/>
      <c r="R32" s="158"/>
      <c r="S32" s="149"/>
      <c r="T32" s="175"/>
    </row>
    <row r="33" spans="1:20" s="151" customFormat="1">
      <c r="A33" s="145">
        <v>17</v>
      </c>
      <c r="B33" s="148" t="s">
        <v>350</v>
      </c>
      <c r="C33" s="149"/>
      <c r="D33" s="149" t="s">
        <v>245</v>
      </c>
      <c r="E33" s="149" t="s">
        <v>246</v>
      </c>
      <c r="F33" s="149"/>
      <c r="G33" s="158">
        <v>45000</v>
      </c>
      <c r="H33" s="158">
        <f t="shared" si="8"/>
        <v>45000</v>
      </c>
      <c r="I33" s="158"/>
      <c r="J33" s="158"/>
      <c r="K33" s="158">
        <f t="shared" si="7"/>
        <v>500</v>
      </c>
      <c r="L33" s="158">
        <v>500</v>
      </c>
      <c r="M33" s="158"/>
      <c r="N33" s="158"/>
      <c r="O33" s="158">
        <v>500</v>
      </c>
      <c r="P33" s="158">
        <v>500</v>
      </c>
      <c r="Q33" s="158"/>
      <c r="R33" s="158"/>
      <c r="S33" s="149"/>
      <c r="T33" s="175"/>
    </row>
    <row r="34" spans="1:20" s="151" customFormat="1">
      <c r="A34" s="145">
        <v>18</v>
      </c>
      <c r="B34" s="148" t="s">
        <v>351</v>
      </c>
      <c r="C34" s="149"/>
      <c r="D34" s="149" t="s">
        <v>245</v>
      </c>
      <c r="E34" s="149" t="s">
        <v>246</v>
      </c>
      <c r="F34" s="149"/>
      <c r="G34" s="158">
        <v>25000</v>
      </c>
      <c r="H34" s="158">
        <f t="shared" si="8"/>
        <v>25000</v>
      </c>
      <c r="I34" s="158"/>
      <c r="J34" s="158"/>
      <c r="K34" s="158">
        <f t="shared" si="7"/>
        <v>500</v>
      </c>
      <c r="L34" s="158">
        <v>500</v>
      </c>
      <c r="M34" s="158"/>
      <c r="N34" s="158"/>
      <c r="O34" s="158">
        <v>500</v>
      </c>
      <c r="P34" s="158">
        <v>500</v>
      </c>
      <c r="Q34" s="158"/>
      <c r="R34" s="158"/>
      <c r="S34" s="149"/>
      <c r="T34" s="175"/>
    </row>
    <row r="35" spans="1:20" s="151" customFormat="1">
      <c r="A35" s="145">
        <v>19</v>
      </c>
      <c r="B35" s="148" t="s">
        <v>352</v>
      </c>
      <c r="C35" s="149"/>
      <c r="D35" s="149" t="s">
        <v>245</v>
      </c>
      <c r="E35" s="149" t="s">
        <v>246</v>
      </c>
      <c r="F35" s="149"/>
      <c r="G35" s="158">
        <v>20000</v>
      </c>
      <c r="H35" s="158">
        <f t="shared" si="8"/>
        <v>20000</v>
      </c>
      <c r="I35" s="158"/>
      <c r="J35" s="158"/>
      <c r="K35" s="158">
        <f t="shared" si="7"/>
        <v>500</v>
      </c>
      <c r="L35" s="158">
        <v>500</v>
      </c>
      <c r="M35" s="158"/>
      <c r="N35" s="158"/>
      <c r="O35" s="158">
        <v>500</v>
      </c>
      <c r="P35" s="158">
        <v>500</v>
      </c>
      <c r="Q35" s="158"/>
      <c r="R35" s="158"/>
      <c r="S35" s="149"/>
      <c r="T35" s="175"/>
    </row>
    <row r="36" spans="1:20" s="151" customFormat="1">
      <c r="A36" s="145">
        <v>20</v>
      </c>
      <c r="B36" s="148" t="s">
        <v>353</v>
      </c>
      <c r="C36" s="149"/>
      <c r="D36" s="149" t="s">
        <v>245</v>
      </c>
      <c r="E36" s="149" t="s">
        <v>246</v>
      </c>
      <c r="F36" s="149"/>
      <c r="G36" s="158">
        <v>10000</v>
      </c>
      <c r="H36" s="158">
        <f t="shared" si="8"/>
        <v>10000</v>
      </c>
      <c r="I36" s="158"/>
      <c r="J36" s="158"/>
      <c r="K36" s="158">
        <f t="shared" si="7"/>
        <v>500</v>
      </c>
      <c r="L36" s="158">
        <v>500</v>
      </c>
      <c r="M36" s="158"/>
      <c r="N36" s="158"/>
      <c r="O36" s="158">
        <v>500</v>
      </c>
      <c r="P36" s="158">
        <v>500</v>
      </c>
      <c r="Q36" s="158"/>
      <c r="R36" s="158"/>
      <c r="S36" s="149"/>
      <c r="T36" s="175"/>
    </row>
    <row r="37" spans="1:20" s="151" customFormat="1">
      <c r="A37" s="145">
        <v>21</v>
      </c>
      <c r="B37" s="148" t="s">
        <v>354</v>
      </c>
      <c r="C37" s="149"/>
      <c r="D37" s="149" t="s">
        <v>245</v>
      </c>
      <c r="E37" s="149" t="s">
        <v>246</v>
      </c>
      <c r="F37" s="149"/>
      <c r="G37" s="158">
        <v>25000</v>
      </c>
      <c r="H37" s="158">
        <f t="shared" si="8"/>
        <v>25000</v>
      </c>
      <c r="I37" s="158"/>
      <c r="J37" s="158"/>
      <c r="K37" s="158">
        <f t="shared" si="7"/>
        <v>500</v>
      </c>
      <c r="L37" s="158">
        <v>500</v>
      </c>
      <c r="M37" s="158"/>
      <c r="N37" s="158"/>
      <c r="O37" s="158">
        <v>500</v>
      </c>
      <c r="P37" s="158">
        <v>500</v>
      </c>
      <c r="Q37" s="158"/>
      <c r="R37" s="158"/>
      <c r="S37" s="149"/>
      <c r="T37" s="175"/>
    </row>
    <row r="38" spans="1:20" s="151" customFormat="1">
      <c r="A38" s="145">
        <v>22</v>
      </c>
      <c r="B38" s="148" t="s">
        <v>355</v>
      </c>
      <c r="C38" s="149"/>
      <c r="D38" s="149" t="s">
        <v>245</v>
      </c>
      <c r="E38" s="149" t="s">
        <v>246</v>
      </c>
      <c r="F38" s="149"/>
      <c r="G38" s="158">
        <v>5000</v>
      </c>
      <c r="H38" s="158">
        <f t="shared" si="8"/>
        <v>5000</v>
      </c>
      <c r="I38" s="158"/>
      <c r="J38" s="158"/>
      <c r="K38" s="158">
        <f t="shared" si="7"/>
        <v>500</v>
      </c>
      <c r="L38" s="158">
        <v>500</v>
      </c>
      <c r="M38" s="158"/>
      <c r="N38" s="158"/>
      <c r="O38" s="158">
        <v>500</v>
      </c>
      <c r="P38" s="158">
        <v>500</v>
      </c>
      <c r="Q38" s="158"/>
      <c r="R38" s="158"/>
      <c r="S38" s="149"/>
      <c r="T38" s="175"/>
    </row>
    <row r="39" spans="1:20" s="151" customFormat="1">
      <c r="A39" s="145">
        <v>23</v>
      </c>
      <c r="B39" s="148" t="s">
        <v>356</v>
      </c>
      <c r="C39" s="149"/>
      <c r="D39" s="149" t="s">
        <v>245</v>
      </c>
      <c r="E39" s="149" t="s">
        <v>246</v>
      </c>
      <c r="F39" s="149"/>
      <c r="G39" s="158">
        <v>3000</v>
      </c>
      <c r="H39" s="158">
        <f t="shared" si="8"/>
        <v>3000</v>
      </c>
      <c r="I39" s="158"/>
      <c r="J39" s="158"/>
      <c r="K39" s="158">
        <f t="shared" si="7"/>
        <v>500</v>
      </c>
      <c r="L39" s="158">
        <v>500</v>
      </c>
      <c r="M39" s="158"/>
      <c r="N39" s="158"/>
      <c r="O39" s="158">
        <v>500</v>
      </c>
      <c r="P39" s="158">
        <v>500</v>
      </c>
      <c r="Q39" s="158"/>
      <c r="R39" s="158"/>
      <c r="S39" s="149"/>
      <c r="T39" s="175"/>
    </row>
    <row r="40" spans="1:20" s="151" customFormat="1">
      <c r="A40" s="145">
        <v>24</v>
      </c>
      <c r="B40" s="148" t="s">
        <v>357</v>
      </c>
      <c r="C40" s="149"/>
      <c r="D40" s="149" t="s">
        <v>245</v>
      </c>
      <c r="E40" s="149" t="s">
        <v>246</v>
      </c>
      <c r="F40" s="149"/>
      <c r="G40" s="158">
        <v>25000</v>
      </c>
      <c r="H40" s="158">
        <f t="shared" si="8"/>
        <v>25000</v>
      </c>
      <c r="I40" s="158"/>
      <c r="J40" s="158"/>
      <c r="K40" s="158">
        <f t="shared" si="7"/>
        <v>500</v>
      </c>
      <c r="L40" s="158">
        <v>500</v>
      </c>
      <c r="M40" s="158"/>
      <c r="N40" s="158"/>
      <c r="O40" s="158">
        <v>500</v>
      </c>
      <c r="P40" s="158">
        <v>500</v>
      </c>
      <c r="Q40" s="158"/>
      <c r="R40" s="158"/>
      <c r="S40" s="149"/>
      <c r="T40" s="175"/>
    </row>
    <row r="41" spans="1:20" s="151" customFormat="1">
      <c r="A41" s="145">
        <v>25</v>
      </c>
      <c r="B41" s="148" t="s">
        <v>358</v>
      </c>
      <c r="C41" s="149"/>
      <c r="D41" s="149" t="s">
        <v>245</v>
      </c>
      <c r="E41" s="149" t="s">
        <v>246</v>
      </c>
      <c r="F41" s="149"/>
      <c r="G41" s="158">
        <v>7000</v>
      </c>
      <c r="H41" s="158">
        <f t="shared" si="8"/>
        <v>7000</v>
      </c>
      <c r="I41" s="158"/>
      <c r="J41" s="158"/>
      <c r="K41" s="158">
        <f t="shared" si="7"/>
        <v>500</v>
      </c>
      <c r="L41" s="158">
        <v>500</v>
      </c>
      <c r="M41" s="158"/>
      <c r="N41" s="158"/>
      <c r="O41" s="158">
        <v>500</v>
      </c>
      <c r="P41" s="158">
        <v>500</v>
      </c>
      <c r="Q41" s="158"/>
      <c r="R41" s="158"/>
      <c r="S41" s="149"/>
      <c r="T41" s="175"/>
    </row>
    <row r="42" spans="1:20" s="151" customFormat="1">
      <c r="A42" s="145">
        <v>26</v>
      </c>
      <c r="B42" s="148" t="s">
        <v>359</v>
      </c>
      <c r="C42" s="149"/>
      <c r="D42" s="149" t="s">
        <v>245</v>
      </c>
      <c r="E42" s="149" t="s">
        <v>246</v>
      </c>
      <c r="F42" s="149"/>
      <c r="G42" s="158">
        <v>10000</v>
      </c>
      <c r="H42" s="158">
        <f t="shared" si="8"/>
        <v>10000</v>
      </c>
      <c r="I42" s="158"/>
      <c r="J42" s="158"/>
      <c r="K42" s="158">
        <f t="shared" si="7"/>
        <v>500</v>
      </c>
      <c r="L42" s="158">
        <v>500</v>
      </c>
      <c r="M42" s="158"/>
      <c r="N42" s="158"/>
      <c r="O42" s="158">
        <v>500</v>
      </c>
      <c r="P42" s="158">
        <v>500</v>
      </c>
      <c r="Q42" s="158"/>
      <c r="R42" s="158"/>
      <c r="S42" s="149"/>
      <c r="T42" s="175"/>
    </row>
    <row r="43" spans="1:20" s="151" customFormat="1" ht="25.5">
      <c r="A43" s="145">
        <v>27</v>
      </c>
      <c r="B43" s="148" t="s">
        <v>379</v>
      </c>
      <c r="C43" s="149"/>
      <c r="D43" s="149" t="s">
        <v>245</v>
      </c>
      <c r="E43" s="149" t="s">
        <v>246</v>
      </c>
      <c r="F43" s="149"/>
      <c r="G43" s="158">
        <v>7000</v>
      </c>
      <c r="H43" s="158">
        <f t="shared" si="8"/>
        <v>7000</v>
      </c>
      <c r="I43" s="158"/>
      <c r="J43" s="158"/>
      <c r="K43" s="158">
        <f t="shared" si="7"/>
        <v>500</v>
      </c>
      <c r="L43" s="158">
        <v>500</v>
      </c>
      <c r="M43" s="158"/>
      <c r="N43" s="158"/>
      <c r="O43" s="158">
        <f>P43</f>
        <v>500</v>
      </c>
      <c r="P43" s="158">
        <f>L43</f>
        <v>500</v>
      </c>
      <c r="Q43" s="158"/>
      <c r="R43" s="158"/>
      <c r="S43" s="149"/>
      <c r="T43" s="175"/>
    </row>
    <row r="44" spans="1:20" s="151" customFormat="1" ht="25.5">
      <c r="A44" s="145">
        <v>28</v>
      </c>
      <c r="B44" s="148" t="s">
        <v>378</v>
      </c>
      <c r="C44" s="149"/>
      <c r="D44" s="149" t="s">
        <v>245</v>
      </c>
      <c r="E44" s="149" t="s">
        <v>246</v>
      </c>
      <c r="F44" s="149"/>
      <c r="G44" s="158">
        <v>12500</v>
      </c>
      <c r="H44" s="158">
        <f t="shared" si="8"/>
        <v>12500</v>
      </c>
      <c r="I44" s="158"/>
      <c r="J44" s="158"/>
      <c r="K44" s="158">
        <f t="shared" si="7"/>
        <v>1000</v>
      </c>
      <c r="L44" s="158">
        <v>1000</v>
      </c>
      <c r="M44" s="158"/>
      <c r="N44" s="158"/>
      <c r="O44" s="158">
        <f t="shared" ref="O44:O48" si="11">P44</f>
        <v>1000</v>
      </c>
      <c r="P44" s="158">
        <f t="shared" ref="P44:P48" si="12">L44</f>
        <v>1000</v>
      </c>
      <c r="Q44" s="158"/>
      <c r="R44" s="158"/>
      <c r="S44" s="149"/>
      <c r="T44" s="175"/>
    </row>
    <row r="45" spans="1:20" s="151" customFormat="1" ht="25.5">
      <c r="A45" s="145">
        <v>29</v>
      </c>
      <c r="B45" s="148" t="s">
        <v>380</v>
      </c>
      <c r="C45" s="149"/>
      <c r="D45" s="149" t="s">
        <v>247</v>
      </c>
      <c r="E45" s="149" t="s">
        <v>246</v>
      </c>
      <c r="F45" s="149"/>
      <c r="G45" s="158">
        <f>H45</f>
        <v>11000</v>
      </c>
      <c r="H45" s="158">
        <v>11000</v>
      </c>
      <c r="I45" s="158"/>
      <c r="J45" s="158"/>
      <c r="K45" s="158">
        <f t="shared" si="7"/>
        <v>1000</v>
      </c>
      <c r="L45" s="158">
        <v>1000</v>
      </c>
      <c r="M45" s="158"/>
      <c r="N45" s="158"/>
      <c r="O45" s="158">
        <f t="shared" si="11"/>
        <v>1000</v>
      </c>
      <c r="P45" s="158">
        <f t="shared" si="12"/>
        <v>1000</v>
      </c>
      <c r="Q45" s="158"/>
      <c r="R45" s="158"/>
      <c r="S45" s="149"/>
      <c r="T45" s="175"/>
    </row>
    <row r="46" spans="1:20" s="151" customFormat="1" ht="25.5">
      <c r="A46" s="145">
        <v>30</v>
      </c>
      <c r="B46" s="148" t="s">
        <v>381</v>
      </c>
      <c r="C46" s="149"/>
      <c r="D46" s="149" t="s">
        <v>247</v>
      </c>
      <c r="E46" s="149" t="s">
        <v>246</v>
      </c>
      <c r="F46" s="149"/>
      <c r="G46" s="158">
        <v>9500</v>
      </c>
      <c r="H46" s="158">
        <f t="shared" si="8"/>
        <v>9500</v>
      </c>
      <c r="I46" s="158"/>
      <c r="J46" s="158"/>
      <c r="K46" s="158">
        <f t="shared" si="7"/>
        <v>1000</v>
      </c>
      <c r="L46" s="158">
        <v>1000</v>
      </c>
      <c r="M46" s="158"/>
      <c r="N46" s="158"/>
      <c r="O46" s="158">
        <f t="shared" si="11"/>
        <v>1000</v>
      </c>
      <c r="P46" s="158">
        <f t="shared" si="12"/>
        <v>1000</v>
      </c>
      <c r="Q46" s="158"/>
      <c r="R46" s="158"/>
      <c r="S46" s="149"/>
      <c r="T46" s="175"/>
    </row>
    <row r="47" spans="1:20" s="151" customFormat="1" ht="25.5">
      <c r="A47" s="145">
        <v>31</v>
      </c>
      <c r="B47" s="148" t="s">
        <v>382</v>
      </c>
      <c r="C47" s="149"/>
      <c r="D47" s="149" t="s">
        <v>248</v>
      </c>
      <c r="E47" s="149" t="s">
        <v>246</v>
      </c>
      <c r="F47" s="149"/>
      <c r="G47" s="158">
        <f>H47</f>
        <v>22000</v>
      </c>
      <c r="H47" s="158">
        <v>22000</v>
      </c>
      <c r="I47" s="158"/>
      <c r="J47" s="158"/>
      <c r="K47" s="158">
        <f t="shared" si="7"/>
        <v>2000</v>
      </c>
      <c r="L47" s="158">
        <v>2000</v>
      </c>
      <c r="M47" s="158"/>
      <c r="N47" s="158"/>
      <c r="O47" s="158">
        <f t="shared" si="11"/>
        <v>2000</v>
      </c>
      <c r="P47" s="158">
        <f t="shared" si="12"/>
        <v>2000</v>
      </c>
      <c r="Q47" s="158"/>
      <c r="R47" s="158"/>
      <c r="S47" s="149"/>
      <c r="T47" s="175"/>
    </row>
    <row r="48" spans="1:20" s="151" customFormat="1">
      <c r="A48" s="145">
        <v>32</v>
      </c>
      <c r="B48" s="148" t="s">
        <v>383</v>
      </c>
      <c r="C48" s="149"/>
      <c r="D48" s="149" t="s">
        <v>248</v>
      </c>
      <c r="E48" s="149" t="s">
        <v>246</v>
      </c>
      <c r="F48" s="149"/>
      <c r="G48" s="158">
        <v>5500</v>
      </c>
      <c r="H48" s="158">
        <v>5500</v>
      </c>
      <c r="I48" s="158"/>
      <c r="J48" s="158"/>
      <c r="K48" s="158">
        <f t="shared" si="7"/>
        <v>500</v>
      </c>
      <c r="L48" s="158">
        <v>500</v>
      </c>
      <c r="M48" s="158"/>
      <c r="N48" s="158"/>
      <c r="O48" s="158">
        <f t="shared" si="11"/>
        <v>500</v>
      </c>
      <c r="P48" s="158">
        <f t="shared" si="12"/>
        <v>500</v>
      </c>
      <c r="Q48" s="158"/>
      <c r="R48" s="158"/>
      <c r="S48" s="149"/>
      <c r="T48" s="175"/>
    </row>
    <row r="49" spans="1:21" s="151" customFormat="1">
      <c r="A49" s="145">
        <v>33</v>
      </c>
      <c r="B49" s="148" t="s">
        <v>406</v>
      </c>
      <c r="C49" s="149"/>
      <c r="D49" s="149" t="s">
        <v>245</v>
      </c>
      <c r="E49" s="149" t="s">
        <v>246</v>
      </c>
      <c r="F49" s="149"/>
      <c r="G49" s="158">
        <v>4500</v>
      </c>
      <c r="H49" s="158">
        <f t="shared" ref="H49" si="13">G49</f>
        <v>4500</v>
      </c>
      <c r="I49" s="158"/>
      <c r="J49" s="158"/>
      <c r="K49" s="158">
        <f t="shared" ref="K49" si="14">L49</f>
        <v>400</v>
      </c>
      <c r="L49" s="158">
        <v>400</v>
      </c>
      <c r="M49" s="158"/>
      <c r="N49" s="158"/>
      <c r="O49" s="158">
        <v>400</v>
      </c>
      <c r="P49" s="158">
        <v>400</v>
      </c>
      <c r="Q49" s="158"/>
      <c r="R49" s="158"/>
      <c r="S49" s="149"/>
      <c r="T49" s="175"/>
    </row>
    <row r="50" spans="1:21" s="151" customFormat="1">
      <c r="A50" s="145">
        <v>34</v>
      </c>
      <c r="B50" s="148" t="s">
        <v>407</v>
      </c>
      <c r="C50" s="149"/>
      <c r="D50" s="149" t="s">
        <v>245</v>
      </c>
      <c r="E50" s="149" t="s">
        <v>246</v>
      </c>
      <c r="F50" s="149"/>
      <c r="G50" s="158">
        <v>3200</v>
      </c>
      <c r="H50" s="158">
        <f t="shared" ref="H50" si="15">G50</f>
        <v>3200</v>
      </c>
      <c r="I50" s="158"/>
      <c r="J50" s="158"/>
      <c r="K50" s="158">
        <f t="shared" ref="K50:K53" si="16">L50</f>
        <v>300</v>
      </c>
      <c r="L50" s="158">
        <v>300</v>
      </c>
      <c r="M50" s="158"/>
      <c r="N50" s="158"/>
      <c r="O50" s="158">
        <v>300</v>
      </c>
      <c r="P50" s="158">
        <v>300</v>
      </c>
      <c r="Q50" s="158"/>
      <c r="R50" s="158"/>
      <c r="S50" s="149"/>
      <c r="T50" s="175"/>
    </row>
    <row r="51" spans="1:21" s="175" customFormat="1">
      <c r="A51" s="173">
        <v>35</v>
      </c>
      <c r="B51" s="270" t="s">
        <v>485</v>
      </c>
      <c r="C51" s="271"/>
      <c r="D51" s="271" t="s">
        <v>248</v>
      </c>
      <c r="E51" s="271" t="s">
        <v>246</v>
      </c>
      <c r="F51" s="271"/>
      <c r="G51" s="174">
        <v>1030</v>
      </c>
      <c r="H51" s="174">
        <v>1030</v>
      </c>
      <c r="I51" s="174"/>
      <c r="J51" s="174"/>
      <c r="K51" s="174">
        <f t="shared" si="16"/>
        <v>500</v>
      </c>
      <c r="L51" s="174">
        <v>500</v>
      </c>
      <c r="M51" s="174"/>
      <c r="N51" s="174"/>
      <c r="O51" s="174">
        <v>500</v>
      </c>
      <c r="P51" s="174">
        <v>500</v>
      </c>
      <c r="Q51" s="174"/>
      <c r="R51" s="174"/>
      <c r="S51" s="271"/>
    </row>
    <row r="52" spans="1:21" ht="25.5">
      <c r="A52" s="145">
        <v>36</v>
      </c>
      <c r="B52" s="150" t="s">
        <v>397</v>
      </c>
      <c r="C52" s="145"/>
      <c r="D52" s="145" t="s">
        <v>266</v>
      </c>
      <c r="E52" s="145" t="s">
        <v>398</v>
      </c>
      <c r="F52" s="145"/>
      <c r="G52" s="158">
        <v>15000</v>
      </c>
      <c r="H52" s="158">
        <v>2000</v>
      </c>
      <c r="I52" s="158"/>
      <c r="J52" s="158"/>
      <c r="K52" s="158">
        <f t="shared" si="16"/>
        <v>2000</v>
      </c>
      <c r="L52" s="158">
        <v>2000</v>
      </c>
      <c r="M52" s="158"/>
      <c r="N52" s="158"/>
      <c r="O52" s="158">
        <v>2000</v>
      </c>
      <c r="P52" s="158">
        <v>2000</v>
      </c>
      <c r="Q52" s="158"/>
      <c r="R52" s="158"/>
      <c r="S52" s="181" t="s">
        <v>490</v>
      </c>
      <c r="T52" s="196"/>
      <c r="U52" s="190"/>
    </row>
    <row r="53" spans="1:21" ht="18" customHeight="1">
      <c r="A53" s="145">
        <v>37</v>
      </c>
      <c r="B53" s="150" t="s">
        <v>496</v>
      </c>
      <c r="C53" s="145"/>
      <c r="D53" s="145" t="s">
        <v>266</v>
      </c>
      <c r="E53" s="145" t="s">
        <v>246</v>
      </c>
      <c r="F53" s="145"/>
      <c r="G53" s="158">
        <f>H53</f>
        <v>56226</v>
      </c>
      <c r="H53" s="158">
        <v>56226</v>
      </c>
      <c r="I53" s="158"/>
      <c r="J53" s="158"/>
      <c r="K53" s="158">
        <f t="shared" si="16"/>
        <v>10000</v>
      </c>
      <c r="L53" s="158">
        <v>10000</v>
      </c>
      <c r="M53" s="158"/>
      <c r="N53" s="158"/>
      <c r="O53" s="158">
        <v>10000</v>
      </c>
      <c r="P53" s="158">
        <v>10000</v>
      </c>
      <c r="Q53" s="158"/>
      <c r="R53" s="158"/>
      <c r="S53" s="192"/>
      <c r="T53" s="183"/>
      <c r="U53" s="194"/>
    </row>
    <row r="54" spans="1:21" s="152" customFormat="1">
      <c r="A54" s="157" t="s">
        <v>21</v>
      </c>
      <c r="B54" s="157" t="s">
        <v>47</v>
      </c>
      <c r="C54" s="157"/>
      <c r="D54" s="157"/>
      <c r="E54" s="157"/>
      <c r="F54" s="157"/>
      <c r="G54" s="159">
        <f t="shared" ref="G54:R54" si="17">G55</f>
        <v>390029</v>
      </c>
      <c r="H54" s="159">
        <f t="shared" si="17"/>
        <v>390029</v>
      </c>
      <c r="I54" s="159">
        <f t="shared" si="17"/>
        <v>0</v>
      </c>
      <c r="J54" s="159">
        <f t="shared" si="17"/>
        <v>0</v>
      </c>
      <c r="K54" s="159">
        <f t="shared" ref="K54:P54" si="18">K55</f>
        <v>361603</v>
      </c>
      <c r="L54" s="159">
        <f t="shared" si="17"/>
        <v>361603</v>
      </c>
      <c r="M54" s="159">
        <f t="shared" si="17"/>
        <v>0</v>
      </c>
      <c r="N54" s="159">
        <f t="shared" si="17"/>
        <v>0</v>
      </c>
      <c r="O54" s="159">
        <f t="shared" si="17"/>
        <v>361603</v>
      </c>
      <c r="P54" s="159">
        <f t="shared" si="18"/>
        <v>361603</v>
      </c>
      <c r="Q54" s="159">
        <f t="shared" si="17"/>
        <v>0</v>
      </c>
      <c r="R54" s="159">
        <f t="shared" si="17"/>
        <v>0</v>
      </c>
      <c r="S54" s="180"/>
      <c r="T54" s="197"/>
    </row>
    <row r="55" spans="1:21" ht="28.5">
      <c r="A55" s="146" t="s">
        <v>32</v>
      </c>
      <c r="B55" s="142" t="s">
        <v>367</v>
      </c>
      <c r="C55" s="157"/>
      <c r="D55" s="157"/>
      <c r="E55" s="157"/>
      <c r="F55" s="157"/>
      <c r="G55" s="159">
        <f>SUM(G56:G92)</f>
        <v>390029</v>
      </c>
      <c r="H55" s="159">
        <f t="shared" ref="H55:R55" si="19">SUM(H56:H92)</f>
        <v>390029</v>
      </c>
      <c r="I55" s="159">
        <f t="shared" si="19"/>
        <v>0</v>
      </c>
      <c r="J55" s="159">
        <f t="shared" si="19"/>
        <v>0</v>
      </c>
      <c r="K55" s="159">
        <f t="shared" si="19"/>
        <v>361603</v>
      </c>
      <c r="L55" s="159">
        <f t="shared" si="19"/>
        <v>361603</v>
      </c>
      <c r="M55" s="159">
        <f t="shared" si="19"/>
        <v>0</v>
      </c>
      <c r="N55" s="159">
        <f t="shared" si="19"/>
        <v>0</v>
      </c>
      <c r="O55" s="159">
        <f t="shared" si="19"/>
        <v>361603</v>
      </c>
      <c r="P55" s="159">
        <f t="shared" si="19"/>
        <v>361603</v>
      </c>
      <c r="Q55" s="159">
        <f t="shared" si="19"/>
        <v>0</v>
      </c>
      <c r="R55" s="159">
        <f t="shared" si="19"/>
        <v>0</v>
      </c>
      <c r="S55" s="180"/>
    </row>
    <row r="56" spans="1:21" ht="16.5" customHeight="1">
      <c r="A56" s="145">
        <v>1</v>
      </c>
      <c r="B56" s="150" t="s">
        <v>405</v>
      </c>
      <c r="C56" s="145"/>
      <c r="D56" s="145" t="s">
        <v>332</v>
      </c>
      <c r="E56" s="145" t="s">
        <v>246</v>
      </c>
      <c r="F56" s="145"/>
      <c r="G56" s="158">
        <v>4500</v>
      </c>
      <c r="H56" s="158">
        <v>4500</v>
      </c>
      <c r="I56" s="158"/>
      <c r="J56" s="158"/>
      <c r="K56" s="158">
        <v>4000</v>
      </c>
      <c r="L56" s="158">
        <v>4000</v>
      </c>
      <c r="M56" s="158"/>
      <c r="N56" s="158"/>
      <c r="O56" s="158">
        <v>4000</v>
      </c>
      <c r="P56" s="158">
        <v>4000</v>
      </c>
      <c r="Q56" s="158"/>
      <c r="R56" s="158"/>
      <c r="S56" s="145"/>
    </row>
    <row r="57" spans="1:21" ht="15.75" customHeight="1">
      <c r="A57" s="145">
        <v>2</v>
      </c>
      <c r="B57" s="150" t="s">
        <v>483</v>
      </c>
      <c r="C57" s="145"/>
      <c r="D57" s="145" t="s">
        <v>332</v>
      </c>
      <c r="E57" s="145">
        <v>2021</v>
      </c>
      <c r="F57" s="145"/>
      <c r="G57" s="158">
        <v>750</v>
      </c>
      <c r="H57" s="158">
        <v>750</v>
      </c>
      <c r="I57" s="158"/>
      <c r="J57" s="158"/>
      <c r="K57" s="158">
        <v>550</v>
      </c>
      <c r="L57" s="158">
        <v>550</v>
      </c>
      <c r="M57" s="158"/>
      <c r="N57" s="158"/>
      <c r="O57" s="158">
        <v>550</v>
      </c>
      <c r="P57" s="158">
        <v>550</v>
      </c>
      <c r="Q57" s="158"/>
      <c r="R57" s="158"/>
      <c r="S57" s="145"/>
    </row>
    <row r="58" spans="1:21" s="172" customFormat="1" ht="25.5">
      <c r="A58" s="173">
        <v>3</v>
      </c>
      <c r="B58" s="182" t="s">
        <v>488</v>
      </c>
      <c r="C58" s="173"/>
      <c r="D58" s="173" t="s">
        <v>332</v>
      </c>
      <c r="E58" s="173">
        <v>2021</v>
      </c>
      <c r="F58" s="173"/>
      <c r="G58" s="174">
        <v>1300</v>
      </c>
      <c r="H58" s="174">
        <v>1300</v>
      </c>
      <c r="I58" s="174"/>
      <c r="J58" s="174"/>
      <c r="K58" s="174">
        <v>974</v>
      </c>
      <c r="L58" s="174">
        <v>974</v>
      </c>
      <c r="M58" s="174"/>
      <c r="N58" s="174"/>
      <c r="O58" s="174">
        <f>G58-326</f>
        <v>974</v>
      </c>
      <c r="P58" s="174">
        <f>H58-326</f>
        <v>974</v>
      </c>
      <c r="Q58" s="174"/>
      <c r="R58" s="174"/>
      <c r="S58" s="173"/>
    </row>
    <row r="59" spans="1:21">
      <c r="A59" s="145">
        <v>4</v>
      </c>
      <c r="B59" s="150" t="s">
        <v>384</v>
      </c>
      <c r="C59" s="145"/>
      <c r="D59" s="145" t="s">
        <v>332</v>
      </c>
      <c r="E59" s="145" t="s">
        <v>246</v>
      </c>
      <c r="F59" s="145"/>
      <c r="G59" s="158">
        <v>2500</v>
      </c>
      <c r="H59" s="158">
        <v>2500</v>
      </c>
      <c r="I59" s="158"/>
      <c r="J59" s="158"/>
      <c r="K59" s="158">
        <f>L59</f>
        <v>2000</v>
      </c>
      <c r="L59" s="158">
        <f t="shared" ref="L59:L88" si="20">H19-L19</f>
        <v>2000</v>
      </c>
      <c r="M59" s="158"/>
      <c r="N59" s="158"/>
      <c r="O59" s="158">
        <f>P59</f>
        <v>2000</v>
      </c>
      <c r="P59" s="158">
        <f>L59</f>
        <v>2000</v>
      </c>
      <c r="Q59" s="158"/>
      <c r="R59" s="158"/>
      <c r="S59" s="145"/>
    </row>
    <row r="60" spans="1:21">
      <c r="A60" s="145">
        <v>5</v>
      </c>
      <c r="B60" s="144" t="s">
        <v>338</v>
      </c>
      <c r="C60" s="145"/>
      <c r="D60" s="145" t="s">
        <v>332</v>
      </c>
      <c r="E60" s="145" t="s">
        <v>246</v>
      </c>
      <c r="F60" s="145"/>
      <c r="G60" s="158">
        <v>15000</v>
      </c>
      <c r="H60" s="158">
        <v>15000</v>
      </c>
      <c r="I60" s="160"/>
      <c r="J60" s="160"/>
      <c r="K60" s="158">
        <f t="shared" ref="K60:K92" si="21">L60</f>
        <v>13000</v>
      </c>
      <c r="L60" s="158">
        <f t="shared" si="20"/>
        <v>13000</v>
      </c>
      <c r="M60" s="158"/>
      <c r="N60" s="158"/>
      <c r="O60" s="158">
        <f t="shared" ref="O60:O88" si="22">P60</f>
        <v>13000</v>
      </c>
      <c r="P60" s="158">
        <f t="shared" ref="P60:P88" si="23">L60</f>
        <v>13000</v>
      </c>
      <c r="Q60" s="158"/>
      <c r="R60" s="158"/>
      <c r="S60" s="145"/>
    </row>
    <row r="61" spans="1:21" s="189" customFormat="1" ht="15" customHeight="1">
      <c r="A61" s="185">
        <v>6</v>
      </c>
      <c r="B61" s="186" t="s">
        <v>339</v>
      </c>
      <c r="C61" s="187"/>
      <c r="D61" s="187" t="s">
        <v>245</v>
      </c>
      <c r="E61" s="187" t="s">
        <v>246</v>
      </c>
      <c r="F61" s="187"/>
      <c r="G61" s="188">
        <v>8487</v>
      </c>
      <c r="H61" s="188">
        <f t="shared" ref="H61:H84" si="24">G61</f>
        <v>8487</v>
      </c>
      <c r="I61" s="188"/>
      <c r="J61" s="188"/>
      <c r="K61" s="188">
        <f t="shared" si="21"/>
        <v>8287</v>
      </c>
      <c r="L61" s="188">
        <f t="shared" si="20"/>
        <v>8287</v>
      </c>
      <c r="M61" s="188"/>
      <c r="N61" s="188"/>
      <c r="O61" s="188">
        <f t="shared" si="22"/>
        <v>8287</v>
      </c>
      <c r="P61" s="188">
        <f t="shared" si="23"/>
        <v>8287</v>
      </c>
      <c r="Q61" s="188"/>
      <c r="R61" s="188"/>
      <c r="S61" s="187"/>
      <c r="T61" s="184"/>
    </row>
    <row r="62" spans="1:21" s="189" customFormat="1">
      <c r="A62" s="185">
        <v>7</v>
      </c>
      <c r="B62" s="186" t="s">
        <v>340</v>
      </c>
      <c r="C62" s="187"/>
      <c r="D62" s="187" t="s">
        <v>245</v>
      </c>
      <c r="E62" s="187" t="s">
        <v>246</v>
      </c>
      <c r="F62" s="187"/>
      <c r="G62" s="188">
        <v>4267</v>
      </c>
      <c r="H62" s="188">
        <f t="shared" si="24"/>
        <v>4267</v>
      </c>
      <c r="I62" s="188"/>
      <c r="J62" s="188"/>
      <c r="K62" s="188">
        <f t="shared" si="21"/>
        <v>4067</v>
      </c>
      <c r="L62" s="188">
        <f t="shared" si="20"/>
        <v>4067</v>
      </c>
      <c r="M62" s="188"/>
      <c r="N62" s="188"/>
      <c r="O62" s="188">
        <f t="shared" si="22"/>
        <v>4067</v>
      </c>
      <c r="P62" s="188">
        <f t="shared" si="23"/>
        <v>4067</v>
      </c>
      <c r="Q62" s="188"/>
      <c r="R62" s="188"/>
      <c r="S62" s="187"/>
      <c r="T62" s="184"/>
    </row>
    <row r="63" spans="1:21" s="189" customFormat="1" ht="12" customHeight="1">
      <c r="A63" s="185">
        <v>8</v>
      </c>
      <c r="B63" s="186" t="s">
        <v>341</v>
      </c>
      <c r="C63" s="187"/>
      <c r="D63" s="187" t="s">
        <v>245</v>
      </c>
      <c r="E63" s="187" t="s">
        <v>246</v>
      </c>
      <c r="F63" s="187"/>
      <c r="G63" s="188">
        <v>7455</v>
      </c>
      <c r="H63" s="188">
        <v>7455</v>
      </c>
      <c r="I63" s="188"/>
      <c r="J63" s="188"/>
      <c r="K63" s="188">
        <f t="shared" si="21"/>
        <v>7255</v>
      </c>
      <c r="L63" s="188">
        <f t="shared" si="20"/>
        <v>7255</v>
      </c>
      <c r="M63" s="188"/>
      <c r="N63" s="188"/>
      <c r="O63" s="188">
        <f t="shared" si="22"/>
        <v>7255</v>
      </c>
      <c r="P63" s="188">
        <f t="shared" si="23"/>
        <v>7255</v>
      </c>
      <c r="Q63" s="188"/>
      <c r="R63" s="188"/>
      <c r="S63" s="187"/>
      <c r="T63" s="184"/>
    </row>
    <row r="64" spans="1:21" s="151" customFormat="1">
      <c r="A64" s="145">
        <v>9</v>
      </c>
      <c r="B64" s="148" t="s">
        <v>342</v>
      </c>
      <c r="C64" s="149"/>
      <c r="D64" s="149" t="s">
        <v>245</v>
      </c>
      <c r="E64" s="149" t="s">
        <v>246</v>
      </c>
      <c r="F64" s="149"/>
      <c r="G64" s="158">
        <v>5163</v>
      </c>
      <c r="H64" s="158">
        <v>5163</v>
      </c>
      <c r="I64" s="158"/>
      <c r="J64" s="158"/>
      <c r="K64" s="158">
        <f t="shared" si="21"/>
        <v>4963</v>
      </c>
      <c r="L64" s="158">
        <f t="shared" si="20"/>
        <v>4963</v>
      </c>
      <c r="M64" s="158"/>
      <c r="N64" s="158"/>
      <c r="O64" s="158">
        <f t="shared" si="22"/>
        <v>4963</v>
      </c>
      <c r="P64" s="158">
        <f t="shared" si="23"/>
        <v>4963</v>
      </c>
      <c r="Q64" s="158"/>
      <c r="R64" s="158"/>
      <c r="S64" s="193"/>
      <c r="T64" s="175"/>
    </row>
    <row r="65" spans="1:20" s="151" customFormat="1">
      <c r="A65" s="145">
        <v>10</v>
      </c>
      <c r="B65" s="148" t="s">
        <v>343</v>
      </c>
      <c r="C65" s="149"/>
      <c r="D65" s="149" t="s">
        <v>245</v>
      </c>
      <c r="E65" s="149" t="s">
        <v>246</v>
      </c>
      <c r="F65" s="149"/>
      <c r="G65" s="158">
        <v>3965</v>
      </c>
      <c r="H65" s="158">
        <f t="shared" si="24"/>
        <v>3965</v>
      </c>
      <c r="I65" s="158"/>
      <c r="J65" s="158"/>
      <c r="K65" s="158">
        <f t="shared" si="21"/>
        <v>3765</v>
      </c>
      <c r="L65" s="158">
        <f t="shared" si="20"/>
        <v>3765</v>
      </c>
      <c r="M65" s="158"/>
      <c r="N65" s="158"/>
      <c r="O65" s="158">
        <f t="shared" si="22"/>
        <v>3765</v>
      </c>
      <c r="P65" s="158">
        <f t="shared" si="23"/>
        <v>3765</v>
      </c>
      <c r="Q65" s="158"/>
      <c r="R65" s="158"/>
      <c r="S65" s="149"/>
      <c r="T65" s="175"/>
    </row>
    <row r="66" spans="1:20" s="151" customFormat="1">
      <c r="A66" s="145">
        <v>11</v>
      </c>
      <c r="B66" s="148" t="s">
        <v>344</v>
      </c>
      <c r="C66" s="149"/>
      <c r="D66" s="149" t="s">
        <v>245</v>
      </c>
      <c r="E66" s="149" t="s">
        <v>246</v>
      </c>
      <c r="F66" s="149"/>
      <c r="G66" s="158">
        <v>11764</v>
      </c>
      <c r="H66" s="158">
        <f t="shared" si="24"/>
        <v>11764</v>
      </c>
      <c r="I66" s="158"/>
      <c r="J66" s="158"/>
      <c r="K66" s="158">
        <f t="shared" si="21"/>
        <v>11564</v>
      </c>
      <c r="L66" s="158">
        <f t="shared" si="20"/>
        <v>11564</v>
      </c>
      <c r="M66" s="158"/>
      <c r="N66" s="158"/>
      <c r="O66" s="158">
        <f t="shared" si="22"/>
        <v>11564</v>
      </c>
      <c r="P66" s="158">
        <f t="shared" si="23"/>
        <v>11564</v>
      </c>
      <c r="Q66" s="158"/>
      <c r="R66" s="158"/>
      <c r="S66" s="149"/>
      <c r="T66" s="175"/>
    </row>
    <row r="67" spans="1:20" s="151" customFormat="1">
      <c r="A67" s="145">
        <v>12</v>
      </c>
      <c r="B67" s="148" t="s">
        <v>345</v>
      </c>
      <c r="C67" s="149"/>
      <c r="D67" s="149" t="s">
        <v>245</v>
      </c>
      <c r="E67" s="149" t="s">
        <v>246</v>
      </c>
      <c r="F67" s="149"/>
      <c r="G67" s="158">
        <v>4015</v>
      </c>
      <c r="H67" s="158">
        <f t="shared" si="24"/>
        <v>4015</v>
      </c>
      <c r="I67" s="158"/>
      <c r="J67" s="158"/>
      <c r="K67" s="158">
        <f t="shared" si="21"/>
        <v>3815</v>
      </c>
      <c r="L67" s="158">
        <f t="shared" si="20"/>
        <v>3815</v>
      </c>
      <c r="M67" s="158"/>
      <c r="N67" s="158"/>
      <c r="O67" s="158">
        <f t="shared" si="22"/>
        <v>3815</v>
      </c>
      <c r="P67" s="158">
        <f t="shared" si="23"/>
        <v>3815</v>
      </c>
      <c r="Q67" s="158"/>
      <c r="R67" s="158"/>
      <c r="S67" s="149"/>
      <c r="T67" s="175"/>
    </row>
    <row r="68" spans="1:20" s="151" customFormat="1">
      <c r="A68" s="145">
        <v>13</v>
      </c>
      <c r="B68" s="148" t="s">
        <v>346</v>
      </c>
      <c r="C68" s="149"/>
      <c r="D68" s="149" t="s">
        <v>245</v>
      </c>
      <c r="E68" s="149" t="s">
        <v>246</v>
      </c>
      <c r="F68" s="149"/>
      <c r="G68" s="158">
        <v>5759</v>
      </c>
      <c r="H68" s="158">
        <f t="shared" si="24"/>
        <v>5759</v>
      </c>
      <c r="I68" s="158"/>
      <c r="J68" s="158"/>
      <c r="K68" s="158">
        <f t="shared" si="21"/>
        <v>5559</v>
      </c>
      <c r="L68" s="158">
        <f t="shared" si="20"/>
        <v>5559</v>
      </c>
      <c r="M68" s="158"/>
      <c r="N68" s="158"/>
      <c r="O68" s="158">
        <f t="shared" si="22"/>
        <v>5559</v>
      </c>
      <c r="P68" s="158">
        <f t="shared" si="23"/>
        <v>5559</v>
      </c>
      <c r="Q68" s="158"/>
      <c r="R68" s="158"/>
      <c r="S68" s="149"/>
      <c r="T68" s="175"/>
    </row>
    <row r="69" spans="1:20" s="151" customFormat="1">
      <c r="A69" s="145">
        <v>14</v>
      </c>
      <c r="B69" s="148" t="s">
        <v>347</v>
      </c>
      <c r="C69" s="149"/>
      <c r="D69" s="149" t="s">
        <v>245</v>
      </c>
      <c r="E69" s="149" t="s">
        <v>246</v>
      </c>
      <c r="F69" s="149"/>
      <c r="G69" s="158">
        <v>1902</v>
      </c>
      <c r="H69" s="158">
        <f t="shared" si="24"/>
        <v>1902</v>
      </c>
      <c r="I69" s="158"/>
      <c r="J69" s="158"/>
      <c r="K69" s="158">
        <f t="shared" si="21"/>
        <v>1702</v>
      </c>
      <c r="L69" s="158">
        <f t="shared" si="20"/>
        <v>1702</v>
      </c>
      <c r="M69" s="158"/>
      <c r="N69" s="158"/>
      <c r="O69" s="158">
        <f t="shared" si="22"/>
        <v>1702</v>
      </c>
      <c r="P69" s="158">
        <f t="shared" si="23"/>
        <v>1702</v>
      </c>
      <c r="Q69" s="158"/>
      <c r="R69" s="158"/>
      <c r="S69" s="149"/>
      <c r="T69" s="175"/>
    </row>
    <row r="70" spans="1:20" s="151" customFormat="1">
      <c r="A70" s="145">
        <v>15</v>
      </c>
      <c r="B70" s="148" t="s">
        <v>348</v>
      </c>
      <c r="C70" s="149"/>
      <c r="D70" s="149" t="s">
        <v>245</v>
      </c>
      <c r="E70" s="149" t="s">
        <v>246</v>
      </c>
      <c r="F70" s="149"/>
      <c r="G70" s="158">
        <v>1902</v>
      </c>
      <c r="H70" s="158">
        <f t="shared" si="24"/>
        <v>1902</v>
      </c>
      <c r="I70" s="158"/>
      <c r="J70" s="158"/>
      <c r="K70" s="158">
        <f t="shared" si="21"/>
        <v>1702</v>
      </c>
      <c r="L70" s="158">
        <f t="shared" si="20"/>
        <v>1702</v>
      </c>
      <c r="M70" s="158"/>
      <c r="N70" s="158"/>
      <c r="O70" s="158">
        <f t="shared" si="22"/>
        <v>1702</v>
      </c>
      <c r="P70" s="158">
        <f t="shared" si="23"/>
        <v>1702</v>
      </c>
      <c r="Q70" s="158"/>
      <c r="R70" s="158"/>
      <c r="S70" s="149"/>
      <c r="T70" s="175"/>
    </row>
    <row r="71" spans="1:20" s="151" customFormat="1">
      <c r="A71" s="145">
        <v>16</v>
      </c>
      <c r="B71" s="148" t="s">
        <v>349</v>
      </c>
      <c r="C71" s="149"/>
      <c r="D71" s="149" t="s">
        <v>245</v>
      </c>
      <c r="E71" s="149" t="s">
        <v>246</v>
      </c>
      <c r="F71" s="149"/>
      <c r="G71" s="158">
        <v>1902</v>
      </c>
      <c r="H71" s="158">
        <f t="shared" si="24"/>
        <v>1902</v>
      </c>
      <c r="I71" s="158"/>
      <c r="J71" s="158"/>
      <c r="K71" s="158">
        <f t="shared" si="21"/>
        <v>1702</v>
      </c>
      <c r="L71" s="158">
        <f t="shared" si="20"/>
        <v>1702</v>
      </c>
      <c r="M71" s="158"/>
      <c r="N71" s="158"/>
      <c r="O71" s="158">
        <f t="shared" si="22"/>
        <v>1702</v>
      </c>
      <c r="P71" s="158">
        <f t="shared" si="23"/>
        <v>1702</v>
      </c>
      <c r="Q71" s="158"/>
      <c r="R71" s="158"/>
      <c r="S71" s="149"/>
      <c r="T71" s="175"/>
    </row>
    <row r="72" spans="1:20" s="151" customFormat="1">
      <c r="A72" s="145">
        <v>9</v>
      </c>
      <c r="B72" s="148" t="s">
        <v>495</v>
      </c>
      <c r="C72" s="149"/>
      <c r="D72" s="149" t="s">
        <v>245</v>
      </c>
      <c r="E72" s="149" t="s">
        <v>246</v>
      </c>
      <c r="F72" s="149"/>
      <c r="G72" s="158">
        <f>H72</f>
        <v>1942</v>
      </c>
      <c r="H72" s="158">
        <v>1942</v>
      </c>
      <c r="I72" s="158"/>
      <c r="J72" s="158"/>
      <c r="K72" s="158">
        <f t="shared" si="21"/>
        <v>1442</v>
      </c>
      <c r="L72" s="158">
        <f t="shared" si="20"/>
        <v>1442</v>
      </c>
      <c r="M72" s="158"/>
      <c r="N72" s="158"/>
      <c r="O72" s="158">
        <f t="shared" si="22"/>
        <v>1442</v>
      </c>
      <c r="P72" s="158">
        <f t="shared" si="23"/>
        <v>1442</v>
      </c>
      <c r="Q72" s="158"/>
      <c r="R72" s="158"/>
      <c r="S72" s="149"/>
      <c r="T72" s="175"/>
    </row>
    <row r="73" spans="1:20" s="151" customFormat="1">
      <c r="A73" s="145">
        <v>17</v>
      </c>
      <c r="B73" s="148" t="s">
        <v>350</v>
      </c>
      <c r="C73" s="149"/>
      <c r="D73" s="149" t="s">
        <v>245</v>
      </c>
      <c r="E73" s="149" t="s">
        <v>246</v>
      </c>
      <c r="F73" s="149"/>
      <c r="G73" s="158">
        <v>45000</v>
      </c>
      <c r="H73" s="158">
        <f t="shared" si="24"/>
        <v>45000</v>
      </c>
      <c r="I73" s="158"/>
      <c r="J73" s="158"/>
      <c r="K73" s="158">
        <f t="shared" si="21"/>
        <v>44500</v>
      </c>
      <c r="L73" s="158">
        <f t="shared" si="20"/>
        <v>44500</v>
      </c>
      <c r="M73" s="158"/>
      <c r="N73" s="158"/>
      <c r="O73" s="158">
        <f t="shared" si="22"/>
        <v>44500</v>
      </c>
      <c r="P73" s="158">
        <f t="shared" si="23"/>
        <v>44500</v>
      </c>
      <c r="Q73" s="158"/>
      <c r="R73" s="158"/>
      <c r="S73" s="149"/>
      <c r="T73" s="175"/>
    </row>
    <row r="74" spans="1:20" s="151" customFormat="1">
      <c r="A74" s="145">
        <v>18</v>
      </c>
      <c r="B74" s="148" t="s">
        <v>351</v>
      </c>
      <c r="C74" s="149"/>
      <c r="D74" s="149" t="s">
        <v>245</v>
      </c>
      <c r="E74" s="149" t="s">
        <v>246</v>
      </c>
      <c r="F74" s="149"/>
      <c r="G74" s="158">
        <v>25000</v>
      </c>
      <c r="H74" s="158">
        <f t="shared" si="24"/>
        <v>25000</v>
      </c>
      <c r="I74" s="158"/>
      <c r="J74" s="158"/>
      <c r="K74" s="158">
        <f t="shared" si="21"/>
        <v>24500</v>
      </c>
      <c r="L74" s="158">
        <f t="shared" si="20"/>
        <v>24500</v>
      </c>
      <c r="M74" s="158"/>
      <c r="N74" s="158"/>
      <c r="O74" s="158">
        <f t="shared" si="22"/>
        <v>24500</v>
      </c>
      <c r="P74" s="158">
        <f t="shared" si="23"/>
        <v>24500</v>
      </c>
      <c r="Q74" s="158"/>
      <c r="R74" s="158"/>
      <c r="S74" s="149"/>
      <c r="T74" s="175"/>
    </row>
    <row r="75" spans="1:20" s="151" customFormat="1">
      <c r="A75" s="145">
        <v>19</v>
      </c>
      <c r="B75" s="148" t="s">
        <v>352</v>
      </c>
      <c r="C75" s="149"/>
      <c r="D75" s="149" t="s">
        <v>245</v>
      </c>
      <c r="E75" s="149" t="s">
        <v>246</v>
      </c>
      <c r="F75" s="149"/>
      <c r="G75" s="158">
        <v>20000</v>
      </c>
      <c r="H75" s="158">
        <f t="shared" si="24"/>
        <v>20000</v>
      </c>
      <c r="I75" s="158"/>
      <c r="J75" s="158"/>
      <c r="K75" s="158">
        <f t="shared" si="21"/>
        <v>19500</v>
      </c>
      <c r="L75" s="158">
        <f t="shared" si="20"/>
        <v>19500</v>
      </c>
      <c r="M75" s="158"/>
      <c r="N75" s="158"/>
      <c r="O75" s="158">
        <f t="shared" si="22"/>
        <v>19500</v>
      </c>
      <c r="P75" s="158">
        <f t="shared" si="23"/>
        <v>19500</v>
      </c>
      <c r="Q75" s="158"/>
      <c r="R75" s="158"/>
      <c r="S75" s="149"/>
      <c r="T75" s="175"/>
    </row>
    <row r="76" spans="1:20" s="151" customFormat="1">
      <c r="A76" s="145">
        <v>20</v>
      </c>
      <c r="B76" s="148" t="s">
        <v>353</v>
      </c>
      <c r="C76" s="149"/>
      <c r="D76" s="149" t="s">
        <v>245</v>
      </c>
      <c r="E76" s="149" t="s">
        <v>246</v>
      </c>
      <c r="F76" s="149"/>
      <c r="G76" s="158">
        <v>10000</v>
      </c>
      <c r="H76" s="158">
        <f t="shared" si="24"/>
        <v>10000</v>
      </c>
      <c r="I76" s="158"/>
      <c r="J76" s="158"/>
      <c r="K76" s="158">
        <f t="shared" si="21"/>
        <v>9500</v>
      </c>
      <c r="L76" s="158">
        <f t="shared" si="20"/>
        <v>9500</v>
      </c>
      <c r="M76" s="158"/>
      <c r="N76" s="158"/>
      <c r="O76" s="158">
        <f t="shared" si="22"/>
        <v>9500</v>
      </c>
      <c r="P76" s="158">
        <f t="shared" si="23"/>
        <v>9500</v>
      </c>
      <c r="Q76" s="158"/>
      <c r="R76" s="158"/>
      <c r="S76" s="149"/>
      <c r="T76" s="175"/>
    </row>
    <row r="77" spans="1:20" s="151" customFormat="1">
      <c r="A77" s="145">
        <v>21</v>
      </c>
      <c r="B77" s="148" t="s">
        <v>354</v>
      </c>
      <c r="C77" s="149"/>
      <c r="D77" s="149" t="s">
        <v>245</v>
      </c>
      <c r="E77" s="149" t="s">
        <v>246</v>
      </c>
      <c r="F77" s="149"/>
      <c r="G77" s="158">
        <v>25000</v>
      </c>
      <c r="H77" s="158">
        <f t="shared" si="24"/>
        <v>25000</v>
      </c>
      <c r="I77" s="158"/>
      <c r="J77" s="158"/>
      <c r="K77" s="158">
        <f t="shared" si="21"/>
        <v>24500</v>
      </c>
      <c r="L77" s="158">
        <f t="shared" si="20"/>
        <v>24500</v>
      </c>
      <c r="M77" s="158"/>
      <c r="N77" s="158"/>
      <c r="O77" s="158">
        <f t="shared" si="22"/>
        <v>24500</v>
      </c>
      <c r="P77" s="158">
        <f t="shared" si="23"/>
        <v>24500</v>
      </c>
      <c r="Q77" s="158"/>
      <c r="R77" s="158"/>
      <c r="S77" s="149"/>
      <c r="T77" s="175"/>
    </row>
    <row r="78" spans="1:20" s="151" customFormat="1">
      <c r="A78" s="145">
        <v>22</v>
      </c>
      <c r="B78" s="148" t="s">
        <v>355</v>
      </c>
      <c r="C78" s="149"/>
      <c r="D78" s="149" t="s">
        <v>245</v>
      </c>
      <c r="E78" s="149" t="s">
        <v>246</v>
      </c>
      <c r="F78" s="149"/>
      <c r="G78" s="158">
        <v>5000</v>
      </c>
      <c r="H78" s="158">
        <f t="shared" si="24"/>
        <v>5000</v>
      </c>
      <c r="I78" s="158"/>
      <c r="J78" s="158"/>
      <c r="K78" s="158">
        <f t="shared" si="21"/>
        <v>4500</v>
      </c>
      <c r="L78" s="158">
        <f t="shared" si="20"/>
        <v>4500</v>
      </c>
      <c r="M78" s="158"/>
      <c r="N78" s="158"/>
      <c r="O78" s="158">
        <f t="shared" si="22"/>
        <v>4500</v>
      </c>
      <c r="P78" s="158">
        <f t="shared" si="23"/>
        <v>4500</v>
      </c>
      <c r="Q78" s="158"/>
      <c r="R78" s="158"/>
      <c r="S78" s="149"/>
      <c r="T78" s="175"/>
    </row>
    <row r="79" spans="1:20" s="151" customFormat="1">
      <c r="A79" s="145">
        <v>23</v>
      </c>
      <c r="B79" s="148" t="s">
        <v>356</v>
      </c>
      <c r="C79" s="149"/>
      <c r="D79" s="149" t="s">
        <v>245</v>
      </c>
      <c r="E79" s="149" t="s">
        <v>246</v>
      </c>
      <c r="F79" s="149"/>
      <c r="G79" s="158">
        <v>3000</v>
      </c>
      <c r="H79" s="158">
        <f t="shared" si="24"/>
        <v>3000</v>
      </c>
      <c r="I79" s="158"/>
      <c r="J79" s="158"/>
      <c r="K79" s="158">
        <f t="shared" si="21"/>
        <v>2500</v>
      </c>
      <c r="L79" s="158">
        <f t="shared" si="20"/>
        <v>2500</v>
      </c>
      <c r="M79" s="158"/>
      <c r="N79" s="158"/>
      <c r="O79" s="158">
        <f t="shared" si="22"/>
        <v>2500</v>
      </c>
      <c r="P79" s="158">
        <f t="shared" si="23"/>
        <v>2500</v>
      </c>
      <c r="Q79" s="158"/>
      <c r="R79" s="158"/>
      <c r="S79" s="149"/>
      <c r="T79" s="175"/>
    </row>
    <row r="80" spans="1:20" s="151" customFormat="1">
      <c r="A80" s="145">
        <v>24</v>
      </c>
      <c r="B80" s="148" t="s">
        <v>357</v>
      </c>
      <c r="C80" s="149"/>
      <c r="D80" s="149" t="s">
        <v>245</v>
      </c>
      <c r="E80" s="149" t="s">
        <v>246</v>
      </c>
      <c r="F80" s="149"/>
      <c r="G80" s="158">
        <v>25000</v>
      </c>
      <c r="H80" s="158">
        <f t="shared" si="24"/>
        <v>25000</v>
      </c>
      <c r="I80" s="158"/>
      <c r="J80" s="158"/>
      <c r="K80" s="158">
        <f t="shared" si="21"/>
        <v>24500</v>
      </c>
      <c r="L80" s="158">
        <f t="shared" si="20"/>
        <v>24500</v>
      </c>
      <c r="M80" s="158"/>
      <c r="N80" s="158"/>
      <c r="O80" s="158">
        <f t="shared" si="22"/>
        <v>24500</v>
      </c>
      <c r="P80" s="158">
        <f t="shared" si="23"/>
        <v>24500</v>
      </c>
      <c r="Q80" s="158"/>
      <c r="R80" s="158"/>
      <c r="S80" s="149"/>
      <c r="T80" s="175"/>
    </row>
    <row r="81" spans="1:21" s="151" customFormat="1">
      <c r="A81" s="145">
        <v>25</v>
      </c>
      <c r="B81" s="148" t="s">
        <v>358</v>
      </c>
      <c r="C81" s="149"/>
      <c r="D81" s="149" t="s">
        <v>245</v>
      </c>
      <c r="E81" s="149" t="s">
        <v>246</v>
      </c>
      <c r="F81" s="149"/>
      <c r="G81" s="158">
        <v>7000</v>
      </c>
      <c r="H81" s="158">
        <f t="shared" si="24"/>
        <v>7000</v>
      </c>
      <c r="I81" s="158"/>
      <c r="J81" s="158"/>
      <c r="K81" s="158">
        <f t="shared" si="21"/>
        <v>6500</v>
      </c>
      <c r="L81" s="158">
        <f t="shared" si="20"/>
        <v>6500</v>
      </c>
      <c r="M81" s="158"/>
      <c r="N81" s="158"/>
      <c r="O81" s="158">
        <f t="shared" si="22"/>
        <v>6500</v>
      </c>
      <c r="P81" s="158">
        <f t="shared" si="23"/>
        <v>6500</v>
      </c>
      <c r="Q81" s="158"/>
      <c r="R81" s="158"/>
      <c r="S81" s="149"/>
      <c r="T81" s="175"/>
    </row>
    <row r="82" spans="1:21" s="151" customFormat="1">
      <c r="A82" s="145">
        <v>26</v>
      </c>
      <c r="B82" s="148" t="s">
        <v>359</v>
      </c>
      <c r="C82" s="149"/>
      <c r="D82" s="149" t="s">
        <v>245</v>
      </c>
      <c r="E82" s="149" t="s">
        <v>246</v>
      </c>
      <c r="F82" s="149"/>
      <c r="G82" s="158">
        <v>10000</v>
      </c>
      <c r="H82" s="158">
        <f t="shared" si="24"/>
        <v>10000</v>
      </c>
      <c r="I82" s="158"/>
      <c r="J82" s="158"/>
      <c r="K82" s="158">
        <f t="shared" si="21"/>
        <v>9500</v>
      </c>
      <c r="L82" s="158">
        <f t="shared" si="20"/>
        <v>9500</v>
      </c>
      <c r="M82" s="158"/>
      <c r="N82" s="158"/>
      <c r="O82" s="158">
        <f t="shared" si="22"/>
        <v>9500</v>
      </c>
      <c r="P82" s="158">
        <f t="shared" si="23"/>
        <v>9500</v>
      </c>
      <c r="Q82" s="158"/>
      <c r="R82" s="158"/>
      <c r="S82" s="149"/>
      <c r="T82" s="175"/>
    </row>
    <row r="83" spans="1:21" s="151" customFormat="1" ht="25.5">
      <c r="A83" s="145">
        <v>27</v>
      </c>
      <c r="B83" s="148" t="s">
        <v>379</v>
      </c>
      <c r="C83" s="149"/>
      <c r="D83" s="149" t="s">
        <v>245</v>
      </c>
      <c r="E83" s="149" t="s">
        <v>246</v>
      </c>
      <c r="F83" s="149"/>
      <c r="G83" s="158">
        <v>7000</v>
      </c>
      <c r="H83" s="158">
        <f t="shared" si="24"/>
        <v>7000</v>
      </c>
      <c r="I83" s="158"/>
      <c r="J83" s="158"/>
      <c r="K83" s="158">
        <f t="shared" si="21"/>
        <v>6500</v>
      </c>
      <c r="L83" s="158">
        <f t="shared" si="20"/>
        <v>6500</v>
      </c>
      <c r="M83" s="158"/>
      <c r="N83" s="158"/>
      <c r="O83" s="158">
        <f t="shared" si="22"/>
        <v>6500</v>
      </c>
      <c r="P83" s="158">
        <f t="shared" si="23"/>
        <v>6500</v>
      </c>
      <c r="Q83" s="158"/>
      <c r="R83" s="158"/>
      <c r="S83" s="149"/>
      <c r="T83" s="175"/>
    </row>
    <row r="84" spans="1:21" s="151" customFormat="1" ht="25.5">
      <c r="A84" s="145">
        <v>28</v>
      </c>
      <c r="B84" s="148" t="s">
        <v>378</v>
      </c>
      <c r="C84" s="149"/>
      <c r="D84" s="149" t="s">
        <v>245</v>
      </c>
      <c r="E84" s="149" t="s">
        <v>246</v>
      </c>
      <c r="F84" s="149"/>
      <c r="G84" s="158">
        <v>12500</v>
      </c>
      <c r="H84" s="158">
        <f t="shared" si="24"/>
        <v>12500</v>
      </c>
      <c r="I84" s="158"/>
      <c r="J84" s="158"/>
      <c r="K84" s="158">
        <f t="shared" si="21"/>
        <v>11500</v>
      </c>
      <c r="L84" s="158">
        <f t="shared" si="20"/>
        <v>11500</v>
      </c>
      <c r="M84" s="158"/>
      <c r="N84" s="158"/>
      <c r="O84" s="158">
        <f t="shared" si="22"/>
        <v>11500</v>
      </c>
      <c r="P84" s="158">
        <f t="shared" si="23"/>
        <v>11500</v>
      </c>
      <c r="Q84" s="158"/>
      <c r="R84" s="158"/>
      <c r="S84" s="149"/>
      <c r="T84" s="175"/>
    </row>
    <row r="85" spans="1:21" s="151" customFormat="1" ht="25.5">
      <c r="A85" s="145">
        <v>29</v>
      </c>
      <c r="B85" s="148" t="s">
        <v>380</v>
      </c>
      <c r="C85" s="149"/>
      <c r="D85" s="149" t="s">
        <v>247</v>
      </c>
      <c r="E85" s="149" t="s">
        <v>246</v>
      </c>
      <c r="F85" s="149"/>
      <c r="G85" s="158">
        <f>H85</f>
        <v>11000</v>
      </c>
      <c r="H85" s="158">
        <v>11000</v>
      </c>
      <c r="I85" s="158"/>
      <c r="J85" s="158"/>
      <c r="K85" s="158">
        <f t="shared" si="21"/>
        <v>10000</v>
      </c>
      <c r="L85" s="158">
        <f t="shared" si="20"/>
        <v>10000</v>
      </c>
      <c r="M85" s="158"/>
      <c r="N85" s="158"/>
      <c r="O85" s="158">
        <f t="shared" si="22"/>
        <v>10000</v>
      </c>
      <c r="P85" s="158">
        <f t="shared" si="23"/>
        <v>10000</v>
      </c>
      <c r="Q85" s="158"/>
      <c r="R85" s="158"/>
      <c r="S85" s="149"/>
      <c r="T85" s="175"/>
    </row>
    <row r="86" spans="1:21" s="151" customFormat="1" ht="25.5">
      <c r="A86" s="145">
        <v>30</v>
      </c>
      <c r="B86" s="148" t="s">
        <v>381</v>
      </c>
      <c r="C86" s="149"/>
      <c r="D86" s="149" t="s">
        <v>247</v>
      </c>
      <c r="E86" s="149" t="s">
        <v>246</v>
      </c>
      <c r="F86" s="149"/>
      <c r="G86" s="158">
        <v>9500</v>
      </c>
      <c r="H86" s="158">
        <f t="shared" ref="H86" si="25">G86</f>
        <v>9500</v>
      </c>
      <c r="I86" s="158"/>
      <c r="J86" s="158"/>
      <c r="K86" s="158">
        <f t="shared" si="21"/>
        <v>8500</v>
      </c>
      <c r="L86" s="158">
        <f t="shared" si="20"/>
        <v>8500</v>
      </c>
      <c r="M86" s="158"/>
      <c r="N86" s="158"/>
      <c r="O86" s="158">
        <f t="shared" si="22"/>
        <v>8500</v>
      </c>
      <c r="P86" s="158">
        <f t="shared" si="23"/>
        <v>8500</v>
      </c>
      <c r="Q86" s="158"/>
      <c r="R86" s="158"/>
      <c r="S86" s="149"/>
      <c r="T86" s="175"/>
    </row>
    <row r="87" spans="1:21" s="151" customFormat="1" ht="25.5">
      <c r="A87" s="145">
        <v>31</v>
      </c>
      <c r="B87" s="148" t="s">
        <v>382</v>
      </c>
      <c r="C87" s="149"/>
      <c r="D87" s="149" t="s">
        <v>248</v>
      </c>
      <c r="E87" s="149" t="s">
        <v>246</v>
      </c>
      <c r="F87" s="149"/>
      <c r="G87" s="158">
        <f>H87</f>
        <v>22000</v>
      </c>
      <c r="H87" s="158">
        <v>22000</v>
      </c>
      <c r="I87" s="158"/>
      <c r="J87" s="158"/>
      <c r="K87" s="158">
        <f t="shared" si="21"/>
        <v>20000</v>
      </c>
      <c r="L87" s="158">
        <f t="shared" si="20"/>
        <v>20000</v>
      </c>
      <c r="M87" s="158"/>
      <c r="N87" s="158"/>
      <c r="O87" s="158">
        <f t="shared" si="22"/>
        <v>20000</v>
      </c>
      <c r="P87" s="158">
        <f t="shared" si="23"/>
        <v>20000</v>
      </c>
      <c r="Q87" s="158"/>
      <c r="R87" s="158"/>
      <c r="S87" s="149"/>
      <c r="T87" s="175"/>
    </row>
    <row r="88" spans="1:21" s="151" customFormat="1">
      <c r="A88" s="145">
        <v>32</v>
      </c>
      <c r="B88" s="148" t="s">
        <v>383</v>
      </c>
      <c r="C88" s="149"/>
      <c r="D88" s="149" t="s">
        <v>248</v>
      </c>
      <c r="E88" s="149" t="s">
        <v>246</v>
      </c>
      <c r="F88" s="149"/>
      <c r="G88" s="158">
        <v>5500</v>
      </c>
      <c r="H88" s="158">
        <v>5500</v>
      </c>
      <c r="I88" s="158"/>
      <c r="J88" s="158"/>
      <c r="K88" s="158">
        <f t="shared" si="21"/>
        <v>5000</v>
      </c>
      <c r="L88" s="158">
        <f t="shared" si="20"/>
        <v>5000</v>
      </c>
      <c r="M88" s="158"/>
      <c r="N88" s="158"/>
      <c r="O88" s="158">
        <f t="shared" si="22"/>
        <v>5000</v>
      </c>
      <c r="P88" s="158">
        <f t="shared" si="23"/>
        <v>5000</v>
      </c>
      <c r="Q88" s="158"/>
      <c r="R88" s="158"/>
      <c r="S88" s="149"/>
      <c r="T88" s="175"/>
    </row>
    <row r="89" spans="1:21" s="151" customFormat="1">
      <c r="A89" s="145">
        <v>33</v>
      </c>
      <c r="B89" s="148" t="s">
        <v>406</v>
      </c>
      <c r="C89" s="149"/>
      <c r="D89" s="149" t="s">
        <v>245</v>
      </c>
      <c r="E89" s="149" t="s">
        <v>246</v>
      </c>
      <c r="F89" s="149"/>
      <c r="G89" s="158">
        <v>4500</v>
      </c>
      <c r="H89" s="158">
        <f t="shared" ref="H89:H90" si="26">G89</f>
        <v>4500</v>
      </c>
      <c r="I89" s="158"/>
      <c r="J89" s="158"/>
      <c r="K89" s="158">
        <f t="shared" si="21"/>
        <v>4100</v>
      </c>
      <c r="L89" s="158">
        <f>H89-400</f>
        <v>4100</v>
      </c>
      <c r="M89" s="158"/>
      <c r="N89" s="158"/>
      <c r="O89" s="158">
        <v>4100</v>
      </c>
      <c r="P89" s="158">
        <v>4100</v>
      </c>
      <c r="Q89" s="158"/>
      <c r="R89" s="158"/>
      <c r="S89" s="149"/>
      <c r="T89" s="175"/>
    </row>
    <row r="90" spans="1:21" s="151" customFormat="1">
      <c r="A90" s="145">
        <v>34</v>
      </c>
      <c r="B90" s="148" t="s">
        <v>407</v>
      </c>
      <c r="C90" s="149"/>
      <c r="D90" s="149" t="s">
        <v>245</v>
      </c>
      <c r="E90" s="149" t="s">
        <v>246</v>
      </c>
      <c r="F90" s="149"/>
      <c r="G90" s="158">
        <v>3200</v>
      </c>
      <c r="H90" s="158">
        <f t="shared" si="26"/>
        <v>3200</v>
      </c>
      <c r="I90" s="158"/>
      <c r="J90" s="158"/>
      <c r="K90" s="158">
        <f t="shared" si="21"/>
        <v>2900</v>
      </c>
      <c r="L90" s="158">
        <f>3200-300</f>
        <v>2900</v>
      </c>
      <c r="M90" s="158"/>
      <c r="N90" s="158"/>
      <c r="O90" s="158">
        <v>2900</v>
      </c>
      <c r="P90" s="158">
        <v>2900</v>
      </c>
      <c r="Q90" s="158"/>
      <c r="R90" s="158"/>
      <c r="S90" s="149"/>
      <c r="T90" s="175"/>
    </row>
    <row r="91" spans="1:21" s="184" customFormat="1">
      <c r="A91" s="272">
        <v>35</v>
      </c>
      <c r="B91" s="273" t="s">
        <v>485</v>
      </c>
      <c r="C91" s="274"/>
      <c r="D91" s="274" t="s">
        <v>248</v>
      </c>
      <c r="E91" s="274" t="s">
        <v>246</v>
      </c>
      <c r="F91" s="274"/>
      <c r="G91" s="275">
        <v>1030</v>
      </c>
      <c r="H91" s="275">
        <v>1030</v>
      </c>
      <c r="I91" s="275"/>
      <c r="J91" s="275"/>
      <c r="K91" s="275">
        <f t="shared" si="21"/>
        <v>530</v>
      </c>
      <c r="L91" s="275">
        <f>O91</f>
        <v>530</v>
      </c>
      <c r="M91" s="275"/>
      <c r="N91" s="275"/>
      <c r="O91" s="275">
        <f>P91</f>
        <v>530</v>
      </c>
      <c r="P91" s="275">
        <f>H91-500</f>
        <v>530</v>
      </c>
      <c r="Q91" s="275"/>
      <c r="R91" s="275"/>
      <c r="S91" s="274"/>
    </row>
    <row r="92" spans="1:21">
      <c r="A92" s="145">
        <v>37</v>
      </c>
      <c r="B92" s="150" t="s">
        <v>496</v>
      </c>
      <c r="C92" s="145"/>
      <c r="D92" s="145" t="s">
        <v>266</v>
      </c>
      <c r="E92" s="145" t="s">
        <v>246</v>
      </c>
      <c r="F92" s="145"/>
      <c r="G92" s="158">
        <f>H92</f>
        <v>56226</v>
      </c>
      <c r="H92" s="158">
        <v>56226</v>
      </c>
      <c r="I92" s="158"/>
      <c r="J92" s="158"/>
      <c r="K92" s="158">
        <f t="shared" si="21"/>
        <v>46226</v>
      </c>
      <c r="L92" s="158">
        <f>H53-L53</f>
        <v>46226</v>
      </c>
      <c r="M92" s="158"/>
      <c r="N92" s="158"/>
      <c r="O92" s="158">
        <f>L92</f>
        <v>46226</v>
      </c>
      <c r="P92" s="158">
        <f>L92</f>
        <v>46226</v>
      </c>
      <c r="Q92" s="158"/>
      <c r="R92" s="158"/>
      <c r="S92" s="192"/>
      <c r="T92" s="183"/>
      <c r="U92" s="194"/>
    </row>
    <row r="93" spans="1:21" ht="21.95" customHeight="1">
      <c r="A93" s="157" t="s">
        <v>69</v>
      </c>
      <c r="B93" s="157" t="s">
        <v>68</v>
      </c>
      <c r="C93" s="157"/>
      <c r="D93" s="157"/>
      <c r="E93" s="157"/>
      <c r="F93" s="157"/>
      <c r="G93" s="159">
        <f t="shared" ref="G93:J93" si="27">SUM(G95:G106)</f>
        <v>7338</v>
      </c>
      <c r="H93" s="159">
        <f t="shared" si="27"/>
        <v>7338</v>
      </c>
      <c r="I93" s="159">
        <f t="shared" si="27"/>
        <v>0</v>
      </c>
      <c r="J93" s="159">
        <f t="shared" si="27"/>
        <v>0</v>
      </c>
      <c r="K93" s="159">
        <f>SUM(K95:K106)</f>
        <v>7338</v>
      </c>
      <c r="L93" s="159">
        <f t="shared" ref="L93:R93" si="28">SUM(L95:L106)</f>
        <v>7338</v>
      </c>
      <c r="M93" s="159">
        <f t="shared" si="28"/>
        <v>0</v>
      </c>
      <c r="N93" s="159">
        <f t="shared" si="28"/>
        <v>0</v>
      </c>
      <c r="O93" s="159">
        <f t="shared" si="28"/>
        <v>7338</v>
      </c>
      <c r="P93" s="159">
        <f t="shared" si="28"/>
        <v>7338</v>
      </c>
      <c r="Q93" s="159">
        <f t="shared" si="28"/>
        <v>0</v>
      </c>
      <c r="R93" s="159">
        <f t="shared" si="28"/>
        <v>0</v>
      </c>
      <c r="S93" s="180"/>
    </row>
    <row r="94" spans="1:21" ht="29.25" customHeight="1">
      <c r="A94" s="146" t="s">
        <v>32</v>
      </c>
      <c r="B94" s="142" t="s">
        <v>367</v>
      </c>
      <c r="C94" s="157"/>
      <c r="D94" s="157"/>
      <c r="E94" s="157"/>
      <c r="F94" s="157"/>
      <c r="G94" s="159">
        <f>SUM(G95:G106)</f>
        <v>7338</v>
      </c>
      <c r="H94" s="159">
        <f t="shared" ref="H94:R94" si="29">SUM(H95:H106)</f>
        <v>7338</v>
      </c>
      <c r="I94" s="159">
        <f t="shared" si="29"/>
        <v>0</v>
      </c>
      <c r="J94" s="159">
        <f t="shared" si="29"/>
        <v>0</v>
      </c>
      <c r="K94" s="159">
        <f t="shared" si="29"/>
        <v>7338</v>
      </c>
      <c r="L94" s="159">
        <f t="shared" si="29"/>
        <v>7338</v>
      </c>
      <c r="M94" s="159">
        <f t="shared" si="29"/>
        <v>0</v>
      </c>
      <c r="N94" s="159">
        <f t="shared" si="29"/>
        <v>0</v>
      </c>
      <c r="O94" s="159">
        <f t="shared" si="29"/>
        <v>7338</v>
      </c>
      <c r="P94" s="159">
        <f t="shared" si="29"/>
        <v>7338</v>
      </c>
      <c r="Q94" s="159">
        <f t="shared" si="29"/>
        <v>0</v>
      </c>
      <c r="R94" s="159">
        <f t="shared" si="29"/>
        <v>0</v>
      </c>
      <c r="S94" s="180"/>
    </row>
    <row r="95" spans="1:21" ht="35.25" customHeight="1">
      <c r="A95" s="145">
        <v>1</v>
      </c>
      <c r="B95" s="144" t="s">
        <v>256</v>
      </c>
      <c r="C95" s="145"/>
      <c r="D95" s="145" t="s">
        <v>257</v>
      </c>
      <c r="E95" s="145" t="s">
        <v>246</v>
      </c>
      <c r="F95" s="145"/>
      <c r="G95" s="158">
        <f>H95</f>
        <v>1700</v>
      </c>
      <c r="H95" s="158">
        <v>1700</v>
      </c>
      <c r="I95" s="158"/>
      <c r="J95" s="158"/>
      <c r="K95" s="158">
        <v>1700</v>
      </c>
      <c r="L95" s="158">
        <f>K95</f>
        <v>1700</v>
      </c>
      <c r="M95" s="158"/>
      <c r="N95" s="158"/>
      <c r="O95" s="158">
        <v>1700</v>
      </c>
      <c r="P95" s="158">
        <f>O95</f>
        <v>1700</v>
      </c>
      <c r="Q95" s="158"/>
      <c r="R95" s="158"/>
      <c r="S95" s="145"/>
    </row>
    <row r="96" spans="1:21" ht="37.5" customHeight="1">
      <c r="A96" s="145">
        <v>2</v>
      </c>
      <c r="B96" s="144" t="s">
        <v>258</v>
      </c>
      <c r="C96" s="145"/>
      <c r="D96" s="145" t="s">
        <v>257</v>
      </c>
      <c r="E96" s="145" t="s">
        <v>246</v>
      </c>
      <c r="F96" s="145"/>
      <c r="G96" s="158">
        <f t="shared" ref="G96:G106" si="30">H96</f>
        <v>300</v>
      </c>
      <c r="H96" s="158">
        <v>300</v>
      </c>
      <c r="I96" s="158"/>
      <c r="J96" s="158"/>
      <c r="K96" s="158">
        <v>300</v>
      </c>
      <c r="L96" s="158">
        <f t="shared" ref="L96:L100" si="31">K96</f>
        <v>300</v>
      </c>
      <c r="M96" s="158"/>
      <c r="N96" s="158"/>
      <c r="O96" s="158">
        <v>300</v>
      </c>
      <c r="P96" s="158">
        <f t="shared" ref="P96:P100" si="32">O96</f>
        <v>300</v>
      </c>
      <c r="Q96" s="158"/>
      <c r="R96" s="158"/>
      <c r="S96" s="145"/>
    </row>
    <row r="97" spans="1:20" ht="37.5" customHeight="1">
      <c r="A97" s="145">
        <v>3</v>
      </c>
      <c r="B97" s="144" t="s">
        <v>259</v>
      </c>
      <c r="C97" s="145"/>
      <c r="D97" s="145" t="s">
        <v>257</v>
      </c>
      <c r="E97" s="145" t="s">
        <v>327</v>
      </c>
      <c r="F97" s="145"/>
      <c r="G97" s="158">
        <f t="shared" si="30"/>
        <v>300</v>
      </c>
      <c r="H97" s="158">
        <v>300</v>
      </c>
      <c r="I97" s="158"/>
      <c r="J97" s="158"/>
      <c r="K97" s="158">
        <v>300</v>
      </c>
      <c r="L97" s="158">
        <f t="shared" si="31"/>
        <v>300</v>
      </c>
      <c r="M97" s="158"/>
      <c r="N97" s="158"/>
      <c r="O97" s="158">
        <v>300</v>
      </c>
      <c r="P97" s="158">
        <f t="shared" si="32"/>
        <v>300</v>
      </c>
      <c r="Q97" s="158"/>
      <c r="R97" s="158"/>
      <c r="S97" s="145"/>
    </row>
    <row r="98" spans="1:20" ht="37.5" customHeight="1">
      <c r="A98" s="145">
        <v>4</v>
      </c>
      <c r="B98" s="144" t="s">
        <v>260</v>
      </c>
      <c r="C98" s="145"/>
      <c r="D98" s="145" t="s">
        <v>257</v>
      </c>
      <c r="E98" s="145" t="s">
        <v>328</v>
      </c>
      <c r="F98" s="145"/>
      <c r="G98" s="158">
        <f t="shared" si="30"/>
        <v>300</v>
      </c>
      <c r="H98" s="158">
        <v>300</v>
      </c>
      <c r="I98" s="158"/>
      <c r="J98" s="158"/>
      <c r="K98" s="158">
        <v>300</v>
      </c>
      <c r="L98" s="158">
        <f t="shared" si="31"/>
        <v>300</v>
      </c>
      <c r="M98" s="158"/>
      <c r="N98" s="158"/>
      <c r="O98" s="158">
        <v>300</v>
      </c>
      <c r="P98" s="158">
        <f t="shared" si="32"/>
        <v>300</v>
      </c>
      <c r="Q98" s="158"/>
      <c r="R98" s="158"/>
      <c r="S98" s="145"/>
    </row>
    <row r="99" spans="1:20" ht="37.5" customHeight="1">
      <c r="A99" s="145">
        <v>5</v>
      </c>
      <c r="B99" s="144" t="s">
        <v>261</v>
      </c>
      <c r="C99" s="145"/>
      <c r="D99" s="145" t="s">
        <v>257</v>
      </c>
      <c r="E99" s="145" t="s">
        <v>329</v>
      </c>
      <c r="F99" s="145"/>
      <c r="G99" s="158">
        <f t="shared" si="30"/>
        <v>300</v>
      </c>
      <c r="H99" s="158">
        <v>300</v>
      </c>
      <c r="I99" s="158"/>
      <c r="J99" s="158"/>
      <c r="K99" s="158">
        <v>300</v>
      </c>
      <c r="L99" s="158">
        <f t="shared" si="31"/>
        <v>300</v>
      </c>
      <c r="M99" s="158"/>
      <c r="N99" s="158"/>
      <c r="O99" s="158">
        <v>300</v>
      </c>
      <c r="P99" s="158">
        <f t="shared" si="32"/>
        <v>300</v>
      </c>
      <c r="Q99" s="158"/>
      <c r="R99" s="158"/>
      <c r="S99" s="145"/>
    </row>
    <row r="100" spans="1:20" ht="39.75" customHeight="1">
      <c r="A100" s="145">
        <v>6</v>
      </c>
      <c r="B100" s="144" t="s">
        <v>262</v>
      </c>
      <c r="C100" s="145"/>
      <c r="D100" s="145" t="s">
        <v>257</v>
      </c>
      <c r="E100" s="145" t="s">
        <v>246</v>
      </c>
      <c r="F100" s="145"/>
      <c r="G100" s="158">
        <f t="shared" si="30"/>
        <v>450</v>
      </c>
      <c r="H100" s="158">
        <v>450</v>
      </c>
      <c r="I100" s="158"/>
      <c r="J100" s="158"/>
      <c r="K100" s="158">
        <v>450</v>
      </c>
      <c r="L100" s="158">
        <f t="shared" si="31"/>
        <v>450</v>
      </c>
      <c r="M100" s="158"/>
      <c r="N100" s="158"/>
      <c r="O100" s="158">
        <v>450</v>
      </c>
      <c r="P100" s="158">
        <f t="shared" si="32"/>
        <v>450</v>
      </c>
      <c r="Q100" s="158"/>
      <c r="R100" s="158"/>
      <c r="S100" s="145"/>
    </row>
    <row r="101" spans="1:20" ht="39.75" customHeight="1">
      <c r="A101" s="145">
        <v>7</v>
      </c>
      <c r="B101" s="144" t="s">
        <v>263</v>
      </c>
      <c r="C101" s="145"/>
      <c r="D101" s="145" t="s">
        <v>266</v>
      </c>
      <c r="E101" s="145" t="s">
        <v>246</v>
      </c>
      <c r="F101" s="145"/>
      <c r="G101" s="158">
        <f t="shared" si="30"/>
        <v>300</v>
      </c>
      <c r="H101" s="158">
        <v>300</v>
      </c>
      <c r="I101" s="158"/>
      <c r="J101" s="158"/>
      <c r="K101" s="158">
        <f>L101</f>
        <v>300</v>
      </c>
      <c r="L101" s="158">
        <v>300</v>
      </c>
      <c r="M101" s="158"/>
      <c r="N101" s="158"/>
      <c r="O101" s="158">
        <f>P101</f>
        <v>300</v>
      </c>
      <c r="P101" s="158">
        <f>L101</f>
        <v>300</v>
      </c>
      <c r="Q101" s="158"/>
      <c r="R101" s="158"/>
      <c r="S101" s="145"/>
    </row>
    <row r="102" spans="1:20" ht="39.75" customHeight="1">
      <c r="A102" s="145">
        <v>8</v>
      </c>
      <c r="B102" s="144" t="s">
        <v>264</v>
      </c>
      <c r="C102" s="145"/>
      <c r="D102" s="145" t="s">
        <v>247</v>
      </c>
      <c r="E102" s="145" t="s">
        <v>246</v>
      </c>
      <c r="F102" s="145"/>
      <c r="G102" s="158">
        <f t="shared" si="30"/>
        <v>300</v>
      </c>
      <c r="H102" s="158">
        <v>300</v>
      </c>
      <c r="I102" s="158"/>
      <c r="J102" s="158"/>
      <c r="K102" s="158">
        <f t="shared" ref="K102:K103" si="33">L102</f>
        <v>300</v>
      </c>
      <c r="L102" s="158">
        <v>300</v>
      </c>
      <c r="M102" s="158"/>
      <c r="N102" s="158"/>
      <c r="O102" s="158">
        <f t="shared" ref="O102:O103" si="34">P102</f>
        <v>300</v>
      </c>
      <c r="P102" s="158">
        <f t="shared" ref="P102:P103" si="35">L102</f>
        <v>300</v>
      </c>
      <c r="Q102" s="158"/>
      <c r="R102" s="158"/>
      <c r="S102" s="145"/>
    </row>
    <row r="103" spans="1:20" ht="39.75" customHeight="1">
      <c r="A103" s="145">
        <v>9</v>
      </c>
      <c r="B103" s="144" t="s">
        <v>265</v>
      </c>
      <c r="C103" s="145"/>
      <c r="D103" s="145" t="s">
        <v>248</v>
      </c>
      <c r="E103" s="145" t="s">
        <v>246</v>
      </c>
      <c r="F103" s="145"/>
      <c r="G103" s="158">
        <f>H103</f>
        <v>300</v>
      </c>
      <c r="H103" s="158">
        <v>300</v>
      </c>
      <c r="I103" s="158"/>
      <c r="J103" s="158"/>
      <c r="K103" s="158">
        <f t="shared" si="33"/>
        <v>300</v>
      </c>
      <c r="L103" s="158">
        <v>300</v>
      </c>
      <c r="M103" s="158"/>
      <c r="N103" s="158"/>
      <c r="O103" s="158">
        <f t="shared" si="34"/>
        <v>300</v>
      </c>
      <c r="P103" s="158">
        <f t="shared" si="35"/>
        <v>300</v>
      </c>
      <c r="Q103" s="158"/>
      <c r="R103" s="158"/>
      <c r="S103" s="145"/>
    </row>
    <row r="104" spans="1:20" ht="36.75" customHeight="1">
      <c r="A104" s="145">
        <v>10</v>
      </c>
      <c r="B104" s="144" t="s">
        <v>330</v>
      </c>
      <c r="C104" s="145"/>
      <c r="D104" s="145" t="s">
        <v>248</v>
      </c>
      <c r="E104" s="145" t="s">
        <v>246</v>
      </c>
      <c r="F104" s="145"/>
      <c r="G104" s="158">
        <f t="shared" si="30"/>
        <v>544</v>
      </c>
      <c r="H104" s="158">
        <v>544</v>
      </c>
      <c r="I104" s="158"/>
      <c r="J104" s="158"/>
      <c r="K104" s="158">
        <v>544</v>
      </c>
      <c r="L104" s="158">
        <f>K104</f>
        <v>544</v>
      </c>
      <c r="M104" s="158"/>
      <c r="N104" s="158"/>
      <c r="O104" s="158">
        <f>+K104</f>
        <v>544</v>
      </c>
      <c r="P104" s="158">
        <f>O104</f>
        <v>544</v>
      </c>
      <c r="Q104" s="160"/>
      <c r="R104" s="160"/>
      <c r="S104" s="145"/>
    </row>
    <row r="105" spans="1:20" ht="33" customHeight="1">
      <c r="A105" s="145">
        <v>11</v>
      </c>
      <c r="B105" s="144" t="s">
        <v>331</v>
      </c>
      <c r="C105" s="145"/>
      <c r="D105" s="145" t="s">
        <v>247</v>
      </c>
      <c r="E105" s="145" t="s">
        <v>246</v>
      </c>
      <c r="F105" s="145"/>
      <c r="G105" s="158">
        <f t="shared" si="30"/>
        <v>544</v>
      </c>
      <c r="H105" s="158">
        <v>544</v>
      </c>
      <c r="I105" s="158"/>
      <c r="J105" s="158"/>
      <c r="K105" s="158">
        <v>544</v>
      </c>
      <c r="L105" s="158">
        <f>K105</f>
        <v>544</v>
      </c>
      <c r="M105" s="158"/>
      <c r="N105" s="158"/>
      <c r="O105" s="158">
        <f>+K105</f>
        <v>544</v>
      </c>
      <c r="P105" s="158">
        <f>O105</f>
        <v>544</v>
      </c>
      <c r="Q105" s="160"/>
      <c r="R105" s="160"/>
      <c r="S105" s="145"/>
    </row>
    <row r="106" spans="1:20" ht="33" customHeight="1">
      <c r="A106" s="145">
        <v>12</v>
      </c>
      <c r="B106" s="144" t="s">
        <v>362</v>
      </c>
      <c r="C106" s="145"/>
      <c r="D106" s="145" t="s">
        <v>266</v>
      </c>
      <c r="E106" s="145">
        <v>2021</v>
      </c>
      <c r="F106" s="145"/>
      <c r="G106" s="158">
        <f t="shared" si="30"/>
        <v>2000</v>
      </c>
      <c r="H106" s="158">
        <v>2000</v>
      </c>
      <c r="I106" s="158"/>
      <c r="J106" s="158"/>
      <c r="K106" s="158">
        <f>L106</f>
        <v>2000</v>
      </c>
      <c r="L106" s="158">
        <v>2000</v>
      </c>
      <c r="M106" s="158"/>
      <c r="N106" s="158"/>
      <c r="O106" s="158">
        <v>2000</v>
      </c>
      <c r="P106" s="158">
        <v>2000</v>
      </c>
      <c r="Q106" s="160"/>
      <c r="R106" s="160"/>
      <c r="S106" s="145"/>
    </row>
    <row r="107" spans="1:20" s="155" customFormat="1" ht="27.75" customHeight="1">
      <c r="A107" s="157" t="s">
        <v>83</v>
      </c>
      <c r="B107" s="157" t="s">
        <v>81</v>
      </c>
      <c r="C107" s="157"/>
      <c r="D107" s="157"/>
      <c r="E107" s="157"/>
      <c r="F107" s="157"/>
      <c r="G107" s="159">
        <f>G108+G112</f>
        <v>174599</v>
      </c>
      <c r="H107" s="159">
        <f t="shared" ref="H107:R107" si="36">H108+H112</f>
        <v>154330</v>
      </c>
      <c r="I107" s="159">
        <f t="shared" si="36"/>
        <v>61847.328074999998</v>
      </c>
      <c r="J107" s="159">
        <f t="shared" si="36"/>
        <v>61847.328074999998</v>
      </c>
      <c r="K107" s="159">
        <f t="shared" si="36"/>
        <v>53482.671925000002</v>
      </c>
      <c r="L107" s="159">
        <f t="shared" si="36"/>
        <v>53482.671925000002</v>
      </c>
      <c r="M107" s="159">
        <f t="shared" si="36"/>
        <v>0</v>
      </c>
      <c r="N107" s="159">
        <f t="shared" si="36"/>
        <v>0</v>
      </c>
      <c r="O107" s="159">
        <f t="shared" si="36"/>
        <v>53482.671925000002</v>
      </c>
      <c r="P107" s="159">
        <f t="shared" si="36"/>
        <v>53482.671925000002</v>
      </c>
      <c r="Q107" s="159">
        <f t="shared" si="36"/>
        <v>0</v>
      </c>
      <c r="R107" s="159">
        <f t="shared" si="36"/>
        <v>0</v>
      </c>
      <c r="S107" s="180"/>
      <c r="T107" s="195"/>
    </row>
    <row r="108" spans="1:20" ht="21.95" customHeight="1">
      <c r="A108" s="157" t="s">
        <v>20</v>
      </c>
      <c r="B108" s="157" t="s">
        <v>46</v>
      </c>
      <c r="C108" s="157"/>
      <c r="D108" s="157"/>
      <c r="E108" s="157"/>
      <c r="F108" s="157"/>
      <c r="G108" s="159">
        <f>SUM(G109:G111)</f>
        <v>44143</v>
      </c>
      <c r="H108" s="159">
        <f t="shared" ref="H108:R108" si="37">SUM(H109:H111)</f>
        <v>39000</v>
      </c>
      <c r="I108" s="159">
        <f t="shared" si="37"/>
        <v>0</v>
      </c>
      <c r="J108" s="159">
        <f t="shared" si="37"/>
        <v>0</v>
      </c>
      <c r="K108" s="159">
        <f t="shared" si="37"/>
        <v>6000</v>
      </c>
      <c r="L108" s="159">
        <f t="shared" si="37"/>
        <v>6000</v>
      </c>
      <c r="M108" s="159">
        <f t="shared" si="37"/>
        <v>0</v>
      </c>
      <c r="N108" s="159">
        <f t="shared" si="37"/>
        <v>0</v>
      </c>
      <c r="O108" s="159">
        <f t="shared" si="37"/>
        <v>6000</v>
      </c>
      <c r="P108" s="159">
        <f t="shared" si="37"/>
        <v>6000</v>
      </c>
      <c r="Q108" s="159">
        <f t="shared" si="37"/>
        <v>0</v>
      </c>
      <c r="R108" s="159">
        <f t="shared" si="37"/>
        <v>0</v>
      </c>
      <c r="S108" s="180"/>
    </row>
    <row r="109" spans="1:20" ht="63.75">
      <c r="A109" s="145">
        <v>1</v>
      </c>
      <c r="B109" s="150" t="s">
        <v>505</v>
      </c>
      <c r="C109" s="145"/>
      <c r="D109" s="145" t="s">
        <v>266</v>
      </c>
      <c r="E109" s="145" t="s">
        <v>399</v>
      </c>
      <c r="F109" s="145"/>
      <c r="G109" s="158">
        <v>17143</v>
      </c>
      <c r="H109" s="158">
        <v>12000</v>
      </c>
      <c r="I109" s="158"/>
      <c r="J109" s="158"/>
      <c r="K109" s="158">
        <v>2000</v>
      </c>
      <c r="L109" s="158">
        <v>2000</v>
      </c>
      <c r="M109" s="158"/>
      <c r="N109" s="158"/>
      <c r="O109" s="158">
        <v>2000</v>
      </c>
      <c r="P109" s="158">
        <v>2000</v>
      </c>
      <c r="Q109" s="158"/>
      <c r="R109" s="158"/>
      <c r="S109" s="145" t="s">
        <v>487</v>
      </c>
    </row>
    <row r="110" spans="1:20" ht="25.5">
      <c r="A110" s="145">
        <v>2</v>
      </c>
      <c r="B110" s="150" t="s">
        <v>493</v>
      </c>
      <c r="C110" s="145"/>
      <c r="D110" s="145" t="s">
        <v>266</v>
      </c>
      <c r="E110" s="145" t="s">
        <v>399</v>
      </c>
      <c r="F110" s="145"/>
      <c r="G110" s="158">
        <v>15000</v>
      </c>
      <c r="H110" s="158">
        <v>15000</v>
      </c>
      <c r="I110" s="158"/>
      <c r="J110" s="158"/>
      <c r="K110" s="158">
        <v>2000</v>
      </c>
      <c r="L110" s="158">
        <v>2000</v>
      </c>
      <c r="M110" s="158"/>
      <c r="N110" s="158"/>
      <c r="O110" s="158">
        <v>2000</v>
      </c>
      <c r="P110" s="158">
        <v>2000</v>
      </c>
      <c r="Q110" s="158"/>
      <c r="R110" s="158"/>
      <c r="S110" s="145"/>
    </row>
    <row r="111" spans="1:20" s="172" customFormat="1" ht="25.5">
      <c r="A111" s="173">
        <v>3</v>
      </c>
      <c r="B111" s="182" t="s">
        <v>498</v>
      </c>
      <c r="C111" s="173"/>
      <c r="D111" s="173" t="s">
        <v>499</v>
      </c>
      <c r="E111" s="173" t="s">
        <v>494</v>
      </c>
      <c r="F111" s="173"/>
      <c r="G111" s="174">
        <v>12000</v>
      </c>
      <c r="H111" s="174">
        <v>12000</v>
      </c>
      <c r="I111" s="174"/>
      <c r="J111" s="174"/>
      <c r="K111" s="174">
        <v>2000</v>
      </c>
      <c r="L111" s="174">
        <v>2000</v>
      </c>
      <c r="M111" s="174"/>
      <c r="N111" s="174"/>
      <c r="O111" s="174">
        <v>2000</v>
      </c>
      <c r="P111" s="174">
        <v>2000</v>
      </c>
      <c r="Q111" s="174"/>
      <c r="R111" s="174"/>
      <c r="S111" s="173" t="s">
        <v>497</v>
      </c>
    </row>
    <row r="112" spans="1:20" ht="27.95" customHeight="1">
      <c r="A112" s="157" t="s">
        <v>21</v>
      </c>
      <c r="B112" s="157" t="s">
        <v>337</v>
      </c>
      <c r="C112" s="157"/>
      <c r="D112" s="157"/>
      <c r="E112" s="157"/>
      <c r="F112" s="157"/>
      <c r="G112" s="159">
        <f>G113+G116</f>
        <v>130456</v>
      </c>
      <c r="H112" s="159">
        <f t="shared" ref="H112:R112" si="38">H113+H116</f>
        <v>115330</v>
      </c>
      <c r="I112" s="159">
        <f t="shared" si="38"/>
        <v>61847.328074999998</v>
      </c>
      <c r="J112" s="159">
        <f t="shared" si="38"/>
        <v>61847.328074999998</v>
      </c>
      <c r="K112" s="159">
        <f t="shared" si="38"/>
        <v>47482.671925000002</v>
      </c>
      <c r="L112" s="159">
        <f t="shared" si="38"/>
        <v>47482.671925000002</v>
      </c>
      <c r="M112" s="159">
        <f t="shared" si="38"/>
        <v>0</v>
      </c>
      <c r="N112" s="159">
        <f t="shared" si="38"/>
        <v>0</v>
      </c>
      <c r="O112" s="159">
        <f t="shared" si="38"/>
        <v>47482.671925000002</v>
      </c>
      <c r="P112" s="159">
        <f t="shared" si="38"/>
        <v>47482.671925000002</v>
      </c>
      <c r="Q112" s="159">
        <f t="shared" si="38"/>
        <v>0</v>
      </c>
      <c r="R112" s="159">
        <f t="shared" si="38"/>
        <v>0</v>
      </c>
      <c r="S112" s="180"/>
    </row>
    <row r="113" spans="1:20" ht="27.95" customHeight="1">
      <c r="A113" s="146" t="s">
        <v>32</v>
      </c>
      <c r="B113" s="142" t="s">
        <v>49</v>
      </c>
      <c r="C113" s="157"/>
      <c r="D113" s="157"/>
      <c r="E113" s="157"/>
      <c r="F113" s="157"/>
      <c r="G113" s="159">
        <f>G114+G115</f>
        <v>86313</v>
      </c>
      <c r="H113" s="159">
        <f t="shared" ref="H113" si="39">H114+H115</f>
        <v>76330</v>
      </c>
      <c r="I113" s="159">
        <f>I114+I115</f>
        <v>61847.328074999998</v>
      </c>
      <c r="J113" s="159">
        <f t="shared" ref="J113:R113" si="40">J114+J115</f>
        <v>61847.328074999998</v>
      </c>
      <c r="K113" s="159">
        <f t="shared" si="40"/>
        <v>14482.671924999999</v>
      </c>
      <c r="L113" s="159">
        <f t="shared" si="40"/>
        <v>14482.671924999999</v>
      </c>
      <c r="M113" s="159">
        <f t="shared" si="40"/>
        <v>0</v>
      </c>
      <c r="N113" s="159">
        <f t="shared" si="40"/>
        <v>0</v>
      </c>
      <c r="O113" s="159">
        <f t="shared" si="40"/>
        <v>14482.671924999999</v>
      </c>
      <c r="P113" s="159">
        <f t="shared" si="40"/>
        <v>14482.671924999999</v>
      </c>
      <c r="Q113" s="159">
        <f t="shared" si="40"/>
        <v>0</v>
      </c>
      <c r="R113" s="159">
        <f t="shared" si="40"/>
        <v>0</v>
      </c>
      <c r="S113" s="180"/>
    </row>
    <row r="114" spans="1:20" ht="64.5" customHeight="1">
      <c r="A114" s="145">
        <v>1</v>
      </c>
      <c r="B114" s="150" t="s">
        <v>400</v>
      </c>
      <c r="C114" s="145">
        <v>7592943</v>
      </c>
      <c r="D114" s="145" t="s">
        <v>266</v>
      </c>
      <c r="E114" s="145" t="s">
        <v>402</v>
      </c>
      <c r="F114" s="145" t="s">
        <v>403</v>
      </c>
      <c r="G114" s="158">
        <v>41875</v>
      </c>
      <c r="H114" s="158">
        <v>38580</v>
      </c>
      <c r="I114" s="158">
        <f>22456+7200</f>
        <v>29656</v>
      </c>
      <c r="J114" s="158">
        <f>22456+7200</f>
        <v>29656</v>
      </c>
      <c r="K114" s="158">
        <v>8924</v>
      </c>
      <c r="L114" s="158">
        <v>8924</v>
      </c>
      <c r="M114" s="158"/>
      <c r="N114" s="158"/>
      <c r="O114" s="158">
        <f>P114</f>
        <v>8924</v>
      </c>
      <c r="P114" s="158">
        <f>16124-7200</f>
        <v>8924</v>
      </c>
      <c r="Q114" s="158"/>
      <c r="R114" s="158"/>
      <c r="S114" s="145" t="s">
        <v>500</v>
      </c>
    </row>
    <row r="115" spans="1:20" ht="64.5" customHeight="1">
      <c r="A115" s="145">
        <v>2</v>
      </c>
      <c r="B115" s="150" t="s">
        <v>401</v>
      </c>
      <c r="C115" s="145">
        <v>7713157</v>
      </c>
      <c r="D115" s="145" t="s">
        <v>257</v>
      </c>
      <c r="E115" s="145" t="s">
        <v>402</v>
      </c>
      <c r="F115" s="145" t="s">
        <v>404</v>
      </c>
      <c r="G115" s="158">
        <v>44438</v>
      </c>
      <c r="H115" s="158">
        <v>37750</v>
      </c>
      <c r="I115" s="158">
        <f>20191.328075+12000</f>
        <v>32191.328075000001</v>
      </c>
      <c r="J115" s="158">
        <f>20191.328075+12000</f>
        <v>32191.328075000001</v>
      </c>
      <c r="K115" s="158">
        <v>5558.6719249999987</v>
      </c>
      <c r="L115" s="158">
        <v>5558.6719249999987</v>
      </c>
      <c r="M115" s="158"/>
      <c r="N115" s="158"/>
      <c r="O115" s="158">
        <f>P115</f>
        <v>5558.6719249999987</v>
      </c>
      <c r="P115" s="158">
        <f>17558.671925-10000-2000</f>
        <v>5558.6719249999987</v>
      </c>
      <c r="Q115" s="158"/>
      <c r="R115" s="158"/>
      <c r="S115" s="145" t="s">
        <v>501</v>
      </c>
    </row>
    <row r="116" spans="1:20" ht="27.95" customHeight="1">
      <c r="A116" s="146" t="s">
        <v>48</v>
      </c>
      <c r="B116" s="142" t="s">
        <v>367</v>
      </c>
      <c r="C116" s="157"/>
      <c r="D116" s="157"/>
      <c r="E116" s="157"/>
      <c r="F116" s="157"/>
      <c r="G116" s="159">
        <f>SUM(G117:G119)</f>
        <v>44143</v>
      </c>
      <c r="H116" s="159">
        <f t="shared" ref="H116:R116" si="41">SUM(H117:H119)</f>
        <v>39000</v>
      </c>
      <c r="I116" s="159">
        <f t="shared" si="41"/>
        <v>0</v>
      </c>
      <c r="J116" s="159">
        <f t="shared" si="41"/>
        <v>0</v>
      </c>
      <c r="K116" s="159">
        <f t="shared" si="41"/>
        <v>33000</v>
      </c>
      <c r="L116" s="159">
        <f t="shared" si="41"/>
        <v>33000</v>
      </c>
      <c r="M116" s="159">
        <f t="shared" si="41"/>
        <v>0</v>
      </c>
      <c r="N116" s="159">
        <f t="shared" si="41"/>
        <v>0</v>
      </c>
      <c r="O116" s="159">
        <f t="shared" si="41"/>
        <v>33000</v>
      </c>
      <c r="P116" s="159">
        <f t="shared" si="41"/>
        <v>33000</v>
      </c>
      <c r="Q116" s="159">
        <f t="shared" si="41"/>
        <v>0</v>
      </c>
      <c r="R116" s="159">
        <f t="shared" si="41"/>
        <v>0</v>
      </c>
      <c r="S116" s="180"/>
    </row>
    <row r="117" spans="1:20" ht="75" customHeight="1">
      <c r="A117" s="145">
        <v>1</v>
      </c>
      <c r="B117" s="150" t="s">
        <v>505</v>
      </c>
      <c r="C117" s="145"/>
      <c r="D117" s="145" t="s">
        <v>266</v>
      </c>
      <c r="E117" s="145" t="s">
        <v>399</v>
      </c>
      <c r="F117" s="145"/>
      <c r="G117" s="158">
        <v>17143</v>
      </c>
      <c r="H117" s="158">
        <v>12000</v>
      </c>
      <c r="I117" s="158"/>
      <c r="J117" s="158"/>
      <c r="K117" s="158">
        <v>10000</v>
      </c>
      <c r="L117" s="158">
        <v>10000</v>
      </c>
      <c r="M117" s="158"/>
      <c r="N117" s="158"/>
      <c r="O117" s="158">
        <v>10000</v>
      </c>
      <c r="P117" s="158">
        <v>10000</v>
      </c>
      <c r="Q117" s="158"/>
      <c r="R117" s="158"/>
      <c r="S117" s="145" t="s">
        <v>487</v>
      </c>
    </row>
    <row r="118" spans="1:20" ht="25.5">
      <c r="A118" s="145">
        <v>2</v>
      </c>
      <c r="B118" s="150" t="s">
        <v>493</v>
      </c>
      <c r="C118" s="145"/>
      <c r="D118" s="145" t="s">
        <v>266</v>
      </c>
      <c r="E118" s="145" t="s">
        <v>494</v>
      </c>
      <c r="F118" s="145"/>
      <c r="G118" s="158">
        <v>15000</v>
      </c>
      <c r="H118" s="158">
        <v>15000</v>
      </c>
      <c r="I118" s="158"/>
      <c r="J118" s="158"/>
      <c r="K118" s="158">
        <v>13000</v>
      </c>
      <c r="L118" s="158">
        <v>13000</v>
      </c>
      <c r="M118" s="158"/>
      <c r="N118" s="158"/>
      <c r="O118" s="158">
        <v>13000</v>
      </c>
      <c r="P118" s="158">
        <v>13000</v>
      </c>
      <c r="Q118" s="158"/>
      <c r="R118" s="158"/>
      <c r="S118" s="145"/>
    </row>
    <row r="119" spans="1:20" s="172" customFormat="1" ht="25.5">
      <c r="A119" s="173">
        <v>3</v>
      </c>
      <c r="B119" s="182" t="s">
        <v>498</v>
      </c>
      <c r="C119" s="173"/>
      <c r="D119" s="173" t="s">
        <v>499</v>
      </c>
      <c r="E119" s="173" t="s">
        <v>494</v>
      </c>
      <c r="F119" s="173"/>
      <c r="G119" s="174">
        <v>12000</v>
      </c>
      <c r="H119" s="174">
        <v>12000</v>
      </c>
      <c r="I119" s="174"/>
      <c r="J119" s="174"/>
      <c r="K119" s="174">
        <v>10000</v>
      </c>
      <c r="L119" s="174">
        <v>10000</v>
      </c>
      <c r="M119" s="174"/>
      <c r="N119" s="174"/>
      <c r="O119" s="174">
        <v>10000</v>
      </c>
      <c r="P119" s="174">
        <v>10000</v>
      </c>
      <c r="Q119" s="174"/>
      <c r="R119" s="174"/>
      <c r="S119" s="173" t="s">
        <v>497</v>
      </c>
    </row>
    <row r="120" spans="1:20" s="155" customFormat="1" ht="21.95" customHeight="1">
      <c r="A120" s="157" t="s">
        <v>74</v>
      </c>
      <c r="B120" s="157" t="s">
        <v>72</v>
      </c>
      <c r="C120" s="157"/>
      <c r="D120" s="157"/>
      <c r="E120" s="157"/>
      <c r="F120" s="157"/>
      <c r="G120" s="159">
        <f>G121+G122</f>
        <v>211416.095</v>
      </c>
      <c r="H120" s="159">
        <f t="shared" ref="H120:R120" si="42">H121+H122</f>
        <v>211416.095</v>
      </c>
      <c r="I120" s="159">
        <f t="shared" si="42"/>
        <v>22059.124919000002</v>
      </c>
      <c r="J120" s="159">
        <f t="shared" si="42"/>
        <v>22059.124919000002</v>
      </c>
      <c r="K120" s="159">
        <f t="shared" si="42"/>
        <v>190329.370081</v>
      </c>
      <c r="L120" s="159">
        <f t="shared" si="42"/>
        <v>190329.370081</v>
      </c>
      <c r="M120" s="159">
        <f t="shared" si="42"/>
        <v>0</v>
      </c>
      <c r="N120" s="159">
        <f t="shared" si="42"/>
        <v>0</v>
      </c>
      <c r="O120" s="159">
        <f t="shared" si="42"/>
        <v>190329.370081</v>
      </c>
      <c r="P120" s="159">
        <f t="shared" si="42"/>
        <v>190329.370081</v>
      </c>
      <c r="Q120" s="159">
        <f t="shared" si="42"/>
        <v>0</v>
      </c>
      <c r="R120" s="159">
        <f t="shared" si="42"/>
        <v>0</v>
      </c>
      <c r="S120" s="180"/>
      <c r="T120" s="195"/>
    </row>
    <row r="121" spans="1:20" ht="21.95" customHeight="1">
      <c r="A121" s="157" t="s">
        <v>20</v>
      </c>
      <c r="B121" s="157" t="s">
        <v>46</v>
      </c>
      <c r="C121" s="157"/>
      <c r="D121" s="157"/>
      <c r="E121" s="157"/>
      <c r="F121" s="157"/>
      <c r="G121" s="159">
        <v>0</v>
      </c>
      <c r="H121" s="159">
        <v>0</v>
      </c>
      <c r="I121" s="159">
        <v>0</v>
      </c>
      <c r="J121" s="159">
        <v>0</v>
      </c>
      <c r="K121" s="159">
        <v>0</v>
      </c>
      <c r="L121" s="159">
        <v>0</v>
      </c>
      <c r="M121" s="159">
        <v>0</v>
      </c>
      <c r="N121" s="159">
        <v>0</v>
      </c>
      <c r="O121" s="159">
        <v>0</v>
      </c>
      <c r="P121" s="159">
        <v>0</v>
      </c>
      <c r="Q121" s="159">
        <v>0</v>
      </c>
      <c r="R121" s="159">
        <v>0</v>
      </c>
      <c r="S121" s="180"/>
    </row>
    <row r="122" spans="1:20" ht="27.95" customHeight="1">
      <c r="A122" s="157" t="s">
        <v>69</v>
      </c>
      <c r="B122" s="157" t="s">
        <v>57</v>
      </c>
      <c r="C122" s="157"/>
      <c r="D122" s="157"/>
      <c r="E122" s="157"/>
      <c r="F122" s="157"/>
      <c r="G122" s="159">
        <f t="shared" ref="G122:R122" si="43">G123+G131</f>
        <v>211416.095</v>
      </c>
      <c r="H122" s="159">
        <f t="shared" si="43"/>
        <v>211416.095</v>
      </c>
      <c r="I122" s="159">
        <f t="shared" si="43"/>
        <v>22059.124919000002</v>
      </c>
      <c r="J122" s="159">
        <f t="shared" si="43"/>
        <v>22059.124919000002</v>
      </c>
      <c r="K122" s="159">
        <f t="shared" si="43"/>
        <v>190329.370081</v>
      </c>
      <c r="L122" s="159">
        <f t="shared" si="43"/>
        <v>190329.370081</v>
      </c>
      <c r="M122" s="159">
        <f t="shared" si="43"/>
        <v>0</v>
      </c>
      <c r="N122" s="159">
        <f t="shared" si="43"/>
        <v>0</v>
      </c>
      <c r="O122" s="159">
        <f t="shared" si="43"/>
        <v>190329.370081</v>
      </c>
      <c r="P122" s="159">
        <f t="shared" si="43"/>
        <v>190329.370081</v>
      </c>
      <c r="Q122" s="159">
        <f t="shared" si="43"/>
        <v>0</v>
      </c>
      <c r="R122" s="159">
        <f t="shared" si="43"/>
        <v>0</v>
      </c>
      <c r="S122" s="180"/>
    </row>
    <row r="123" spans="1:20" ht="27.95" customHeight="1">
      <c r="A123" s="146" t="s">
        <v>32</v>
      </c>
      <c r="B123" s="142" t="s">
        <v>49</v>
      </c>
      <c r="C123" s="157"/>
      <c r="D123" s="157"/>
      <c r="E123" s="157"/>
      <c r="F123" s="157"/>
      <c r="G123" s="159">
        <f t="shared" ref="G123:R123" si="44">SUM(G124:G130)</f>
        <v>131428.095</v>
      </c>
      <c r="H123" s="159">
        <f t="shared" si="44"/>
        <v>131428.095</v>
      </c>
      <c r="I123" s="159">
        <f t="shared" si="44"/>
        <v>21086.724919</v>
      </c>
      <c r="J123" s="159">
        <f t="shared" si="44"/>
        <v>21086.724919</v>
      </c>
      <c r="K123" s="159">
        <f t="shared" si="44"/>
        <v>110341.370081</v>
      </c>
      <c r="L123" s="159">
        <f t="shared" si="44"/>
        <v>110341.370081</v>
      </c>
      <c r="M123" s="159">
        <f t="shared" si="44"/>
        <v>0</v>
      </c>
      <c r="N123" s="159">
        <f t="shared" si="44"/>
        <v>0</v>
      </c>
      <c r="O123" s="159">
        <f t="shared" si="44"/>
        <v>110341.370081</v>
      </c>
      <c r="P123" s="159">
        <f t="shared" si="44"/>
        <v>110341.370081</v>
      </c>
      <c r="Q123" s="159">
        <f t="shared" si="44"/>
        <v>0</v>
      </c>
      <c r="R123" s="159">
        <f t="shared" si="44"/>
        <v>0</v>
      </c>
      <c r="S123" s="180"/>
    </row>
    <row r="124" spans="1:20" ht="35.25" customHeight="1">
      <c r="A124" s="143">
        <v>1</v>
      </c>
      <c r="B124" s="144" t="s">
        <v>252</v>
      </c>
      <c r="C124" s="145">
        <v>7813033</v>
      </c>
      <c r="D124" s="145" t="s">
        <v>332</v>
      </c>
      <c r="E124" s="145" t="s">
        <v>315</v>
      </c>
      <c r="F124" s="145" t="s">
        <v>463</v>
      </c>
      <c r="G124" s="158">
        <v>10000</v>
      </c>
      <c r="H124" s="158">
        <v>10000</v>
      </c>
      <c r="I124" s="158">
        <f>J124</f>
        <v>2591.313975</v>
      </c>
      <c r="J124" s="158">
        <v>2591.313975</v>
      </c>
      <c r="K124" s="158">
        <f>L124</f>
        <v>7408.686025</v>
      </c>
      <c r="L124" s="158">
        <f>H124-J124</f>
        <v>7408.686025</v>
      </c>
      <c r="M124" s="158"/>
      <c r="N124" s="158"/>
      <c r="O124" s="158">
        <v>7408.686025</v>
      </c>
      <c r="P124" s="158">
        <v>7408.686025</v>
      </c>
      <c r="Q124" s="158"/>
      <c r="R124" s="158"/>
      <c r="S124" s="145"/>
    </row>
    <row r="125" spans="1:20" ht="35.25" customHeight="1">
      <c r="A125" s="143">
        <v>2</v>
      </c>
      <c r="B125" s="144" t="s">
        <v>408</v>
      </c>
      <c r="C125" s="145">
        <v>7778471</v>
      </c>
      <c r="D125" s="145" t="s">
        <v>409</v>
      </c>
      <c r="E125" s="145" t="s">
        <v>315</v>
      </c>
      <c r="F125" s="145" t="s">
        <v>464</v>
      </c>
      <c r="G125" s="158">
        <v>2500</v>
      </c>
      <c r="H125" s="158">
        <v>2500</v>
      </c>
      <c r="I125" s="158">
        <f>J125</f>
        <v>173.50399999999999</v>
      </c>
      <c r="J125" s="158">
        <f>200-26.496</f>
        <v>173.50399999999999</v>
      </c>
      <c r="K125" s="158">
        <f>L125</f>
        <v>2326.4960000000001</v>
      </c>
      <c r="L125" s="158">
        <f>H125-J125</f>
        <v>2326.4960000000001</v>
      </c>
      <c r="M125" s="158"/>
      <c r="N125" s="158"/>
      <c r="O125" s="158">
        <v>2326.4960000000001</v>
      </c>
      <c r="P125" s="158">
        <v>2326.4960000000001</v>
      </c>
      <c r="Q125" s="158"/>
      <c r="R125" s="158"/>
      <c r="S125" s="145"/>
    </row>
    <row r="126" spans="1:20" ht="35.25" customHeight="1">
      <c r="A126" s="143">
        <v>3</v>
      </c>
      <c r="B126" s="144" t="s">
        <v>377</v>
      </c>
      <c r="C126" s="145">
        <v>7828198</v>
      </c>
      <c r="D126" s="145" t="s">
        <v>332</v>
      </c>
      <c r="E126" s="145" t="s">
        <v>315</v>
      </c>
      <c r="F126" s="145" t="s">
        <v>465</v>
      </c>
      <c r="G126" s="158">
        <v>14100</v>
      </c>
      <c r="H126" s="158">
        <v>14100</v>
      </c>
      <c r="I126" s="158">
        <f>J126</f>
        <v>10222.639000000001</v>
      </c>
      <c r="J126" s="158">
        <f>6545+1381.949+2295.69</f>
        <v>10222.639000000001</v>
      </c>
      <c r="K126" s="158">
        <f>L126</f>
        <v>3877.360999999999</v>
      </c>
      <c r="L126" s="158">
        <f>H126-J126</f>
        <v>3877.360999999999</v>
      </c>
      <c r="M126" s="158"/>
      <c r="N126" s="158"/>
      <c r="O126" s="158">
        <v>3877.360999999999</v>
      </c>
      <c r="P126" s="158">
        <v>3877.360999999999</v>
      </c>
      <c r="Q126" s="158"/>
      <c r="R126" s="158"/>
      <c r="S126" s="145" t="s">
        <v>502</v>
      </c>
    </row>
    <row r="127" spans="1:20" ht="35.25" customHeight="1">
      <c r="A127" s="143">
        <v>4</v>
      </c>
      <c r="B127" s="144" t="s">
        <v>253</v>
      </c>
      <c r="C127" s="145">
        <v>7787810</v>
      </c>
      <c r="D127" s="145" t="s">
        <v>332</v>
      </c>
      <c r="E127" s="145" t="s">
        <v>399</v>
      </c>
      <c r="F127" s="145" t="s">
        <v>466</v>
      </c>
      <c r="G127" s="158">
        <v>9440.0949999999993</v>
      </c>
      <c r="H127" s="158">
        <v>9440.0949999999993</v>
      </c>
      <c r="I127" s="158">
        <v>132.71797599999999</v>
      </c>
      <c r="J127" s="158">
        <v>132.71797599999999</v>
      </c>
      <c r="K127" s="158">
        <v>9307.3770239999994</v>
      </c>
      <c r="L127" s="158">
        <v>9307.3770239999994</v>
      </c>
      <c r="M127" s="158"/>
      <c r="N127" s="158"/>
      <c r="O127" s="158">
        <v>9307.3770239999994</v>
      </c>
      <c r="P127" s="158">
        <v>9307.3770239999994</v>
      </c>
      <c r="Q127" s="158"/>
      <c r="R127" s="158"/>
      <c r="S127" s="145"/>
    </row>
    <row r="128" spans="1:20" ht="35.25" customHeight="1">
      <c r="A128" s="143">
        <v>5</v>
      </c>
      <c r="B128" s="144" t="s">
        <v>254</v>
      </c>
      <c r="C128" s="145"/>
      <c r="D128" s="145" t="s">
        <v>332</v>
      </c>
      <c r="E128" s="145" t="s">
        <v>399</v>
      </c>
      <c r="F128" s="145" t="s">
        <v>467</v>
      </c>
      <c r="G128" s="158">
        <v>12000</v>
      </c>
      <c r="H128" s="158">
        <v>12000</v>
      </c>
      <c r="I128" s="158">
        <v>0</v>
      </c>
      <c r="J128" s="158">
        <v>0</v>
      </c>
      <c r="K128" s="158">
        <v>12000</v>
      </c>
      <c r="L128" s="158">
        <v>12000</v>
      </c>
      <c r="M128" s="158"/>
      <c r="N128" s="158"/>
      <c r="O128" s="158">
        <v>12000</v>
      </c>
      <c r="P128" s="158">
        <v>12000</v>
      </c>
      <c r="Q128" s="158"/>
      <c r="R128" s="158"/>
      <c r="S128" s="145"/>
    </row>
    <row r="129" spans="1:20" ht="40.5" customHeight="1">
      <c r="A129" s="143">
        <v>6</v>
      </c>
      <c r="B129" s="144" t="s">
        <v>503</v>
      </c>
      <c r="C129" s="145"/>
      <c r="D129" s="145" t="s">
        <v>332</v>
      </c>
      <c r="E129" s="145" t="s">
        <v>494</v>
      </c>
      <c r="F129" s="145" t="s">
        <v>504</v>
      </c>
      <c r="G129" s="158">
        <v>4200</v>
      </c>
      <c r="H129" s="158">
        <v>4200</v>
      </c>
      <c r="I129" s="158">
        <f>J129</f>
        <v>3141.292007</v>
      </c>
      <c r="J129" s="158">
        <v>3141.292007</v>
      </c>
      <c r="K129" s="158">
        <f t="shared" ref="K129:K130" si="45">L129</f>
        <v>1058.707993</v>
      </c>
      <c r="L129" s="158">
        <f t="shared" ref="L129:L130" si="46">H129-J129</f>
        <v>1058.707993</v>
      </c>
      <c r="M129" s="158"/>
      <c r="N129" s="158"/>
      <c r="O129" s="158">
        <v>1058.707993</v>
      </c>
      <c r="P129" s="158">
        <v>1058.707993</v>
      </c>
      <c r="Q129" s="158"/>
      <c r="R129" s="158"/>
      <c r="S129" s="145"/>
    </row>
    <row r="130" spans="1:20" ht="43.5" customHeight="1">
      <c r="A130" s="143">
        <v>7</v>
      </c>
      <c r="B130" s="144" t="s">
        <v>255</v>
      </c>
      <c r="C130" s="145"/>
      <c r="D130" s="145" t="s">
        <v>333</v>
      </c>
      <c r="E130" s="145" t="s">
        <v>315</v>
      </c>
      <c r="F130" s="145"/>
      <c r="G130" s="158">
        <v>79188</v>
      </c>
      <c r="H130" s="158">
        <v>79188</v>
      </c>
      <c r="I130" s="158">
        <f t="shared" ref="I130" si="47">J130</f>
        <v>4825.2579610000003</v>
      </c>
      <c r="J130" s="158">
        <v>4825.2579610000003</v>
      </c>
      <c r="K130" s="158">
        <f t="shared" si="45"/>
        <v>74362.742039000004</v>
      </c>
      <c r="L130" s="158">
        <f t="shared" si="46"/>
        <v>74362.742039000004</v>
      </c>
      <c r="M130" s="158"/>
      <c r="N130" s="158"/>
      <c r="O130" s="158">
        <f t="shared" ref="O130" si="48">P130</f>
        <v>74362.742039000004</v>
      </c>
      <c r="P130" s="158">
        <f t="shared" ref="P130" si="49">L130</f>
        <v>74362.742039000004</v>
      </c>
      <c r="Q130" s="158"/>
      <c r="R130" s="158"/>
      <c r="S130" s="145"/>
    </row>
    <row r="131" spans="1:20" ht="30.75" customHeight="1">
      <c r="A131" s="146" t="s">
        <v>48</v>
      </c>
      <c r="B131" s="142" t="s">
        <v>367</v>
      </c>
      <c r="C131" s="157"/>
      <c r="D131" s="157"/>
      <c r="E131" s="157"/>
      <c r="F131" s="157"/>
      <c r="G131" s="159">
        <f t="shared" ref="G131:J131" si="50">G132+G133</f>
        <v>79988</v>
      </c>
      <c r="H131" s="159">
        <f t="shared" si="50"/>
        <v>79988</v>
      </c>
      <c r="I131" s="159">
        <f t="shared" si="50"/>
        <v>972.4</v>
      </c>
      <c r="J131" s="159">
        <f t="shared" si="50"/>
        <v>972.4</v>
      </c>
      <c r="K131" s="159">
        <f>K132+K133</f>
        <v>79988</v>
      </c>
      <c r="L131" s="159">
        <f t="shared" ref="L131:R131" si="51">L132+L133</f>
        <v>79988</v>
      </c>
      <c r="M131" s="159">
        <f t="shared" si="51"/>
        <v>0</v>
      </c>
      <c r="N131" s="159">
        <f t="shared" si="51"/>
        <v>0</v>
      </c>
      <c r="O131" s="159">
        <f t="shared" si="51"/>
        <v>79988</v>
      </c>
      <c r="P131" s="159">
        <f t="shared" si="51"/>
        <v>79988</v>
      </c>
      <c r="Q131" s="159">
        <f t="shared" si="51"/>
        <v>0</v>
      </c>
      <c r="R131" s="159">
        <f t="shared" si="51"/>
        <v>0</v>
      </c>
      <c r="S131" s="142"/>
    </row>
    <row r="132" spans="1:20" ht="35.25" customHeight="1">
      <c r="A132" s="143">
        <v>1</v>
      </c>
      <c r="B132" s="144" t="s">
        <v>336</v>
      </c>
      <c r="C132" s="145"/>
      <c r="D132" s="145" t="s">
        <v>333</v>
      </c>
      <c r="E132" s="145" t="s">
        <v>246</v>
      </c>
      <c r="F132" s="145"/>
      <c r="G132" s="158">
        <v>800</v>
      </c>
      <c r="H132" s="158">
        <v>800</v>
      </c>
      <c r="I132" s="158"/>
      <c r="J132" s="158"/>
      <c r="K132" s="158">
        <v>800</v>
      </c>
      <c r="L132" s="158">
        <v>800</v>
      </c>
      <c r="M132" s="158"/>
      <c r="N132" s="158"/>
      <c r="O132" s="158">
        <v>800</v>
      </c>
      <c r="P132" s="158">
        <v>800</v>
      </c>
      <c r="Q132" s="158"/>
      <c r="R132" s="158"/>
      <c r="S132" s="142"/>
    </row>
    <row r="133" spans="1:20" ht="52.5" customHeight="1">
      <c r="A133" s="143">
        <v>2</v>
      </c>
      <c r="B133" s="144" t="s">
        <v>255</v>
      </c>
      <c r="C133" s="145"/>
      <c r="D133" s="145" t="s">
        <v>333</v>
      </c>
      <c r="E133" s="145" t="s">
        <v>246</v>
      </c>
      <c r="F133" s="145"/>
      <c r="G133" s="158">
        <v>79188</v>
      </c>
      <c r="H133" s="158">
        <v>79188</v>
      </c>
      <c r="I133" s="158">
        <v>972.4</v>
      </c>
      <c r="J133" s="158">
        <v>972.4</v>
      </c>
      <c r="K133" s="158">
        <v>79188</v>
      </c>
      <c r="L133" s="158">
        <v>79188</v>
      </c>
      <c r="M133" s="158"/>
      <c r="N133" s="158"/>
      <c r="O133" s="158">
        <v>79188</v>
      </c>
      <c r="P133" s="158">
        <v>79188</v>
      </c>
      <c r="Q133" s="158"/>
      <c r="R133" s="158"/>
      <c r="S133" s="180"/>
    </row>
    <row r="134" spans="1:20" s="155" customFormat="1" ht="21.95" customHeight="1">
      <c r="A134" s="157" t="s">
        <v>76</v>
      </c>
      <c r="B134" s="157" t="s">
        <v>75</v>
      </c>
      <c r="C134" s="157"/>
      <c r="D134" s="157"/>
      <c r="E134" s="157"/>
      <c r="F134" s="157"/>
      <c r="G134" s="159">
        <f t="shared" ref="G134:R134" si="52">G135+G138</f>
        <v>20000</v>
      </c>
      <c r="H134" s="159">
        <f t="shared" si="52"/>
        <v>20000</v>
      </c>
      <c r="I134" s="159">
        <f t="shared" si="52"/>
        <v>0</v>
      </c>
      <c r="J134" s="159">
        <f t="shared" si="52"/>
        <v>0</v>
      </c>
      <c r="K134" s="159">
        <f>K135+K138</f>
        <v>10000</v>
      </c>
      <c r="L134" s="159">
        <f t="shared" si="52"/>
        <v>10000</v>
      </c>
      <c r="M134" s="159">
        <f t="shared" si="52"/>
        <v>0</v>
      </c>
      <c r="N134" s="159">
        <f t="shared" si="52"/>
        <v>0</v>
      </c>
      <c r="O134" s="159">
        <f t="shared" si="52"/>
        <v>10000</v>
      </c>
      <c r="P134" s="159">
        <f t="shared" si="52"/>
        <v>10000</v>
      </c>
      <c r="Q134" s="159">
        <f t="shared" si="52"/>
        <v>0</v>
      </c>
      <c r="R134" s="159">
        <f t="shared" si="52"/>
        <v>0</v>
      </c>
      <c r="S134" s="180"/>
      <c r="T134" s="195"/>
    </row>
    <row r="135" spans="1:20" ht="21.95" customHeight="1">
      <c r="A135" s="157" t="s">
        <v>20</v>
      </c>
      <c r="B135" s="157" t="s">
        <v>46</v>
      </c>
      <c r="C135" s="157"/>
      <c r="D135" s="157"/>
      <c r="E135" s="157"/>
      <c r="F135" s="157"/>
      <c r="G135" s="159">
        <f t="shared" ref="G135:J135" si="53">SUM(G136:G137)</f>
        <v>10000</v>
      </c>
      <c r="H135" s="159">
        <f t="shared" si="53"/>
        <v>10000</v>
      </c>
      <c r="I135" s="159">
        <f t="shared" si="53"/>
        <v>0</v>
      </c>
      <c r="J135" s="159">
        <f t="shared" si="53"/>
        <v>0</v>
      </c>
      <c r="K135" s="159">
        <f>SUM(K136:K137)</f>
        <v>400</v>
      </c>
      <c r="L135" s="159">
        <f t="shared" ref="L135:P135" si="54">SUM(L136:L137)</f>
        <v>400</v>
      </c>
      <c r="M135" s="159">
        <f t="shared" si="54"/>
        <v>0</v>
      </c>
      <c r="N135" s="159">
        <f t="shared" si="54"/>
        <v>0</v>
      </c>
      <c r="O135" s="159">
        <f t="shared" si="54"/>
        <v>400</v>
      </c>
      <c r="P135" s="159">
        <f t="shared" si="54"/>
        <v>400</v>
      </c>
      <c r="Q135" s="159">
        <v>0</v>
      </c>
      <c r="R135" s="159">
        <v>0</v>
      </c>
      <c r="S135" s="180"/>
    </row>
    <row r="136" spans="1:20" s="151" customFormat="1" ht="39" customHeight="1">
      <c r="A136" s="154">
        <v>1</v>
      </c>
      <c r="B136" s="148" t="s">
        <v>364</v>
      </c>
      <c r="C136" s="149"/>
      <c r="D136" s="149" t="s">
        <v>247</v>
      </c>
      <c r="E136" s="149" t="s">
        <v>246</v>
      </c>
      <c r="F136" s="149"/>
      <c r="G136" s="158">
        <v>6000</v>
      </c>
      <c r="H136" s="158">
        <f>G136</f>
        <v>6000</v>
      </c>
      <c r="I136" s="158"/>
      <c r="J136" s="158"/>
      <c r="K136" s="158">
        <f t="shared" ref="K136:K137" si="55">L136</f>
        <v>200</v>
      </c>
      <c r="L136" s="158">
        <v>200</v>
      </c>
      <c r="M136" s="158"/>
      <c r="N136" s="158"/>
      <c r="O136" s="158">
        <f t="shared" ref="O136:O137" si="56">P136</f>
        <v>200</v>
      </c>
      <c r="P136" s="158">
        <f t="shared" ref="P136:P137" si="57">L136</f>
        <v>200</v>
      </c>
      <c r="Q136" s="158"/>
      <c r="R136" s="158"/>
      <c r="S136" s="149"/>
      <c r="T136" s="175"/>
    </row>
    <row r="137" spans="1:20" s="151" customFormat="1" ht="33.75" customHeight="1">
      <c r="A137" s="154">
        <v>2</v>
      </c>
      <c r="B137" s="148" t="s">
        <v>363</v>
      </c>
      <c r="C137" s="149"/>
      <c r="D137" s="149" t="s">
        <v>248</v>
      </c>
      <c r="E137" s="149" t="s">
        <v>246</v>
      </c>
      <c r="F137" s="149"/>
      <c r="G137" s="158">
        <v>4000</v>
      </c>
      <c r="H137" s="158">
        <f t="shared" ref="H137" si="58">G137</f>
        <v>4000</v>
      </c>
      <c r="I137" s="158"/>
      <c r="J137" s="158"/>
      <c r="K137" s="158">
        <f t="shared" si="55"/>
        <v>200</v>
      </c>
      <c r="L137" s="158">
        <v>200</v>
      </c>
      <c r="M137" s="158"/>
      <c r="N137" s="158"/>
      <c r="O137" s="158">
        <f t="shared" si="56"/>
        <v>200</v>
      </c>
      <c r="P137" s="158">
        <f t="shared" si="57"/>
        <v>200</v>
      </c>
      <c r="Q137" s="158"/>
      <c r="R137" s="158"/>
      <c r="S137" s="149"/>
      <c r="T137" s="175"/>
    </row>
    <row r="138" spans="1:20" ht="27.95" customHeight="1">
      <c r="A138" s="157" t="s">
        <v>69</v>
      </c>
      <c r="B138" s="157" t="s">
        <v>57</v>
      </c>
      <c r="C138" s="157"/>
      <c r="D138" s="157"/>
      <c r="E138" s="157"/>
      <c r="F138" s="157"/>
      <c r="G138" s="159">
        <f t="shared" ref="G138:J138" si="59">G139</f>
        <v>10000</v>
      </c>
      <c r="H138" s="159">
        <f t="shared" si="59"/>
        <v>10000</v>
      </c>
      <c r="I138" s="159">
        <f t="shared" si="59"/>
        <v>0</v>
      </c>
      <c r="J138" s="159">
        <f t="shared" si="59"/>
        <v>0</v>
      </c>
      <c r="K138" s="159">
        <f>K139</f>
        <v>9600</v>
      </c>
      <c r="L138" s="159">
        <f t="shared" ref="L138:R138" si="60">L139</f>
        <v>9600</v>
      </c>
      <c r="M138" s="159">
        <f t="shared" si="60"/>
        <v>0</v>
      </c>
      <c r="N138" s="159">
        <f t="shared" si="60"/>
        <v>0</v>
      </c>
      <c r="O138" s="159">
        <f t="shared" si="60"/>
        <v>9600</v>
      </c>
      <c r="P138" s="159">
        <f t="shared" si="60"/>
        <v>9600</v>
      </c>
      <c r="Q138" s="159">
        <f t="shared" si="60"/>
        <v>0</v>
      </c>
      <c r="R138" s="159">
        <f t="shared" si="60"/>
        <v>0</v>
      </c>
      <c r="S138" s="180"/>
    </row>
    <row r="139" spans="1:20" ht="27.95" customHeight="1">
      <c r="A139" s="146">
        <v>1</v>
      </c>
      <c r="B139" s="142" t="s">
        <v>367</v>
      </c>
      <c r="C139" s="157"/>
      <c r="D139" s="157"/>
      <c r="E139" s="157"/>
      <c r="F139" s="157"/>
      <c r="G139" s="159">
        <f t="shared" ref="G139:J139" si="61">SUM(G140:G141)</f>
        <v>10000</v>
      </c>
      <c r="H139" s="159">
        <f t="shared" si="61"/>
        <v>10000</v>
      </c>
      <c r="I139" s="159">
        <f t="shared" si="61"/>
        <v>0</v>
      </c>
      <c r="J139" s="159">
        <f t="shared" si="61"/>
        <v>0</v>
      </c>
      <c r="K139" s="159">
        <f>SUM(K140:K141)</f>
        <v>9600</v>
      </c>
      <c r="L139" s="159">
        <f t="shared" ref="L139:R139" si="62">SUM(L140:L141)</f>
        <v>9600</v>
      </c>
      <c r="M139" s="159">
        <f t="shared" si="62"/>
        <v>0</v>
      </c>
      <c r="N139" s="159">
        <f t="shared" si="62"/>
        <v>0</v>
      </c>
      <c r="O139" s="159">
        <f t="shared" si="62"/>
        <v>9600</v>
      </c>
      <c r="P139" s="159">
        <f t="shared" si="62"/>
        <v>9600</v>
      </c>
      <c r="Q139" s="159">
        <f t="shared" si="62"/>
        <v>0</v>
      </c>
      <c r="R139" s="159">
        <f t="shared" si="62"/>
        <v>0</v>
      </c>
      <c r="S139" s="180"/>
    </row>
    <row r="140" spans="1:20" s="151" customFormat="1" ht="39" customHeight="1">
      <c r="A140" s="154">
        <v>1</v>
      </c>
      <c r="B140" s="148" t="s">
        <v>364</v>
      </c>
      <c r="C140" s="149"/>
      <c r="D140" s="149" t="s">
        <v>247</v>
      </c>
      <c r="E140" s="149" t="s">
        <v>246</v>
      </c>
      <c r="F140" s="149"/>
      <c r="G140" s="158">
        <v>6000</v>
      </c>
      <c r="H140" s="158">
        <f>G140</f>
        <v>6000</v>
      </c>
      <c r="I140" s="158"/>
      <c r="J140" s="158"/>
      <c r="K140" s="158">
        <f>L140</f>
        <v>5800</v>
      </c>
      <c r="L140" s="158">
        <f>H136-L136</f>
        <v>5800</v>
      </c>
      <c r="M140" s="158"/>
      <c r="N140" s="158"/>
      <c r="O140" s="158">
        <f>P140</f>
        <v>5800</v>
      </c>
      <c r="P140" s="158">
        <f>L140</f>
        <v>5800</v>
      </c>
      <c r="Q140" s="158"/>
      <c r="R140" s="158"/>
      <c r="S140" s="149"/>
      <c r="T140" s="175"/>
    </row>
    <row r="141" spans="1:20" s="151" customFormat="1" ht="33.75" customHeight="1">
      <c r="A141" s="154">
        <v>2</v>
      </c>
      <c r="B141" s="148" t="s">
        <v>363</v>
      </c>
      <c r="C141" s="149"/>
      <c r="D141" s="149" t="s">
        <v>248</v>
      </c>
      <c r="E141" s="149" t="s">
        <v>246</v>
      </c>
      <c r="F141" s="149"/>
      <c r="G141" s="158">
        <v>4000</v>
      </c>
      <c r="H141" s="158">
        <f t="shared" ref="H141" si="63">G141</f>
        <v>4000</v>
      </c>
      <c r="I141" s="158"/>
      <c r="J141" s="158"/>
      <c r="K141" s="158">
        <f t="shared" ref="K141" si="64">L141</f>
        <v>3800</v>
      </c>
      <c r="L141" s="158">
        <f>H137-L137</f>
        <v>3800</v>
      </c>
      <c r="M141" s="158"/>
      <c r="N141" s="158"/>
      <c r="O141" s="158">
        <f t="shared" ref="O141" si="65">P141</f>
        <v>3800</v>
      </c>
      <c r="P141" s="158">
        <f t="shared" ref="P141" si="66">L141</f>
        <v>3800</v>
      </c>
      <c r="Q141" s="158"/>
      <c r="R141" s="158"/>
      <c r="S141" s="149"/>
      <c r="T141" s="175"/>
    </row>
    <row r="153" spans="9:9">
      <c r="I153" s="191"/>
    </row>
  </sheetData>
  <mergeCells count="30">
    <mergeCell ref="G8:G10"/>
    <mergeCell ref="H8:H10"/>
    <mergeCell ref="K8:K10"/>
    <mergeCell ref="L8:N8"/>
    <mergeCell ref="O8:O10"/>
    <mergeCell ref="L9:L10"/>
    <mergeCell ref="M9:N9"/>
    <mergeCell ref="I7:I10"/>
    <mergeCell ref="J7:J10"/>
    <mergeCell ref="K7:N7"/>
    <mergeCell ref="O7:R7"/>
    <mergeCell ref="P8:R8"/>
    <mergeCell ref="P9:P10"/>
    <mergeCell ref="Q9:R9"/>
    <mergeCell ref="A4:S4"/>
    <mergeCell ref="A1:S1"/>
    <mergeCell ref="A3:S3"/>
    <mergeCell ref="A5:S5"/>
    <mergeCell ref="A6:A10"/>
    <mergeCell ref="B6:B10"/>
    <mergeCell ref="C6:C10"/>
    <mergeCell ref="D6:D10"/>
    <mergeCell ref="E6:E10"/>
    <mergeCell ref="F6:H6"/>
    <mergeCell ref="A2:S2"/>
    <mergeCell ref="I6:J6"/>
    <mergeCell ref="K6:R6"/>
    <mergeCell ref="S6:S10"/>
    <mergeCell ref="F7:F10"/>
    <mergeCell ref="G7:H7"/>
  </mergeCells>
  <pageMargins left="0.59055118110236227" right="0.39370078740157483" top="0.78740157480314965" bottom="0.51181102362204722" header="0.31496062992125984" footer="0.31496062992125984"/>
  <pageSetup paperSize="9" scale="60" fitToHeight="0"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112"/>
  <sheetViews>
    <sheetView zoomScale="85" zoomScaleNormal="85" workbookViewId="0">
      <pane xSplit="2" ySplit="11" topLeftCell="E12" activePane="bottomRight" state="frozen"/>
      <selection pane="topRight" activeCell="C1" sqref="C1"/>
      <selection pane="bottomLeft" activeCell="A12" sqref="A12"/>
      <selection pane="bottomRight" activeCell="A3" sqref="A3:U3"/>
    </sheetView>
  </sheetViews>
  <sheetFormatPr defaultRowHeight="12.75"/>
  <cols>
    <col min="1" max="1" width="6.1640625" style="153" customWidth="1"/>
    <col min="2" max="2" width="55.83203125" style="153" customWidth="1"/>
    <col min="3" max="3" width="9.5" style="153" customWidth="1"/>
    <col min="4" max="4" width="12.6640625" style="156" customWidth="1"/>
    <col min="5" max="5" width="9.5" style="156" bestFit="1" customWidth="1"/>
    <col min="6" max="6" width="11.6640625" style="156" customWidth="1"/>
    <col min="7" max="7" width="18.6640625" style="153" bestFit="1" customWidth="1"/>
    <col min="8" max="8" width="15.6640625" style="153" customWidth="1"/>
    <col min="9" max="9" width="13.83203125" style="153" customWidth="1"/>
    <col min="10" max="10" width="14.83203125" style="153" customWidth="1"/>
    <col min="11" max="12" width="15" style="153" customWidth="1"/>
    <col min="13" max="14" width="15.6640625" style="153" bestFit="1" customWidth="1"/>
    <col min="15" max="16" width="13.1640625" style="153" bestFit="1" customWidth="1"/>
    <col min="17" max="18" width="15.6640625" style="153" bestFit="1" customWidth="1"/>
    <col min="19" max="20" width="10" style="153" bestFit="1" customWidth="1"/>
    <col min="21" max="21" width="9.33203125" style="156"/>
    <col min="22" max="16384" width="9.33203125" style="153"/>
  </cols>
  <sheetData>
    <row r="1" spans="1:21" s="155" customFormat="1" ht="18.75">
      <c r="A1" s="254" t="s">
        <v>135</v>
      </c>
      <c r="B1" s="254"/>
      <c r="C1" s="254"/>
      <c r="D1" s="254"/>
      <c r="E1" s="254"/>
      <c r="F1" s="254"/>
      <c r="G1" s="254"/>
      <c r="H1" s="254"/>
      <c r="I1" s="254"/>
      <c r="J1" s="254"/>
      <c r="K1" s="254"/>
      <c r="L1" s="254"/>
      <c r="M1" s="254"/>
      <c r="N1" s="254"/>
      <c r="O1" s="254"/>
      <c r="P1" s="254"/>
      <c r="Q1" s="254"/>
      <c r="R1" s="254"/>
      <c r="S1" s="254"/>
      <c r="T1" s="254"/>
      <c r="U1" s="254"/>
    </row>
    <row r="2" spans="1:21" s="155" customFormat="1" ht="18.75" hidden="1">
      <c r="A2" s="260" t="s">
        <v>78</v>
      </c>
      <c r="B2" s="260"/>
      <c r="C2" s="260"/>
      <c r="D2" s="260"/>
      <c r="E2" s="260"/>
      <c r="F2" s="260"/>
      <c r="G2" s="260"/>
      <c r="H2" s="260"/>
      <c r="I2" s="260"/>
      <c r="J2" s="260"/>
      <c r="K2" s="260"/>
      <c r="L2" s="260"/>
      <c r="M2" s="260"/>
      <c r="N2" s="260"/>
      <c r="O2" s="260"/>
      <c r="P2" s="260"/>
      <c r="Q2" s="260"/>
      <c r="R2" s="260"/>
      <c r="S2" s="260"/>
      <c r="T2" s="260"/>
      <c r="U2" s="260"/>
    </row>
    <row r="3" spans="1:21" ht="44.25" customHeight="1">
      <c r="A3" s="255" t="s">
        <v>242</v>
      </c>
      <c r="B3" s="255"/>
      <c r="C3" s="255"/>
      <c r="D3" s="255"/>
      <c r="E3" s="255"/>
      <c r="F3" s="255"/>
      <c r="G3" s="255"/>
      <c r="H3" s="255"/>
      <c r="I3" s="255"/>
      <c r="J3" s="255"/>
      <c r="K3" s="255"/>
      <c r="L3" s="255"/>
      <c r="M3" s="255"/>
      <c r="N3" s="255"/>
      <c r="O3" s="255"/>
      <c r="P3" s="255"/>
      <c r="Q3" s="255"/>
      <c r="R3" s="255"/>
      <c r="S3" s="255"/>
      <c r="T3" s="255"/>
      <c r="U3" s="255"/>
    </row>
    <row r="4" spans="1:21" ht="24.75" customHeight="1">
      <c r="A4" s="253" t="s">
        <v>506</v>
      </c>
      <c r="B4" s="253"/>
      <c r="C4" s="253"/>
      <c r="D4" s="253"/>
      <c r="E4" s="253"/>
      <c r="F4" s="253"/>
      <c r="G4" s="253"/>
      <c r="H4" s="253"/>
      <c r="I4" s="253"/>
      <c r="J4" s="253"/>
      <c r="K4" s="253"/>
      <c r="L4" s="253"/>
      <c r="M4" s="253"/>
      <c r="N4" s="253"/>
      <c r="O4" s="253"/>
      <c r="P4" s="253"/>
      <c r="Q4" s="253"/>
      <c r="R4" s="253"/>
      <c r="S4" s="253"/>
      <c r="T4" s="253"/>
      <c r="U4" s="253"/>
    </row>
    <row r="5" spans="1:21" ht="21.75" customHeight="1">
      <c r="A5" s="256" t="s">
        <v>0</v>
      </c>
      <c r="B5" s="256"/>
      <c r="C5" s="256"/>
      <c r="D5" s="256"/>
      <c r="E5" s="256"/>
      <c r="F5" s="256"/>
      <c r="G5" s="256"/>
      <c r="H5" s="256"/>
      <c r="I5" s="256"/>
      <c r="J5" s="256"/>
      <c r="K5" s="256"/>
      <c r="L5" s="256"/>
      <c r="M5" s="256"/>
      <c r="N5" s="256"/>
      <c r="O5" s="256"/>
      <c r="P5" s="256"/>
      <c r="Q5" s="256"/>
      <c r="R5" s="256"/>
      <c r="S5" s="256"/>
      <c r="T5" s="256"/>
      <c r="U5" s="256"/>
    </row>
    <row r="6" spans="1:21" s="155" customFormat="1" ht="39.75" customHeight="1">
      <c r="A6" s="257" t="s">
        <v>1</v>
      </c>
      <c r="B6" s="257" t="s">
        <v>22</v>
      </c>
      <c r="C6" s="257" t="s">
        <v>23</v>
      </c>
      <c r="D6" s="257" t="s">
        <v>38</v>
      </c>
      <c r="E6" s="257" t="s">
        <v>39</v>
      </c>
      <c r="F6" s="257" t="s">
        <v>24</v>
      </c>
      <c r="G6" s="257"/>
      <c r="H6" s="257"/>
      <c r="I6" s="257"/>
      <c r="J6" s="257"/>
      <c r="K6" s="257" t="s">
        <v>41</v>
      </c>
      <c r="L6" s="257"/>
      <c r="M6" s="257" t="s">
        <v>14</v>
      </c>
      <c r="N6" s="257"/>
      <c r="O6" s="257"/>
      <c r="P6" s="257"/>
      <c r="Q6" s="257"/>
      <c r="R6" s="257"/>
      <c r="S6" s="257"/>
      <c r="T6" s="257"/>
      <c r="U6" s="257" t="s">
        <v>3</v>
      </c>
    </row>
    <row r="7" spans="1:21" s="155" customFormat="1" ht="24.95" customHeight="1">
      <c r="A7" s="257"/>
      <c r="B7" s="257"/>
      <c r="C7" s="257"/>
      <c r="D7" s="257"/>
      <c r="E7" s="257"/>
      <c r="F7" s="257" t="s">
        <v>25</v>
      </c>
      <c r="G7" s="257" t="s">
        <v>26</v>
      </c>
      <c r="H7" s="257"/>
      <c r="I7" s="257"/>
      <c r="J7" s="257"/>
      <c r="K7" s="257" t="s">
        <v>27</v>
      </c>
      <c r="L7" s="257" t="s">
        <v>40</v>
      </c>
      <c r="M7" s="257" t="s">
        <v>42</v>
      </c>
      <c r="N7" s="257"/>
      <c r="O7" s="257"/>
      <c r="P7" s="257"/>
      <c r="Q7" s="257" t="s">
        <v>43</v>
      </c>
      <c r="R7" s="257"/>
      <c r="S7" s="257"/>
      <c r="T7" s="257"/>
      <c r="U7" s="257"/>
    </row>
    <row r="8" spans="1:21" s="155" customFormat="1" ht="24.95" customHeight="1">
      <c r="A8" s="257"/>
      <c r="B8" s="257"/>
      <c r="C8" s="257"/>
      <c r="D8" s="257"/>
      <c r="E8" s="257"/>
      <c r="F8" s="257"/>
      <c r="G8" s="257" t="s">
        <v>27</v>
      </c>
      <c r="H8" s="257" t="s">
        <v>40</v>
      </c>
      <c r="I8" s="257" t="s">
        <v>270</v>
      </c>
      <c r="J8" s="257" t="s">
        <v>271</v>
      </c>
      <c r="K8" s="257"/>
      <c r="L8" s="257"/>
      <c r="M8" s="257" t="s">
        <v>27</v>
      </c>
      <c r="N8" s="257" t="s">
        <v>44</v>
      </c>
      <c r="O8" s="257"/>
      <c r="P8" s="257"/>
      <c r="Q8" s="257" t="s">
        <v>27</v>
      </c>
      <c r="R8" s="257" t="s">
        <v>44</v>
      </c>
      <c r="S8" s="257"/>
      <c r="T8" s="257"/>
      <c r="U8" s="257"/>
    </row>
    <row r="9" spans="1:21" s="155" customFormat="1" ht="24.95" customHeight="1">
      <c r="A9" s="257"/>
      <c r="B9" s="257"/>
      <c r="C9" s="257"/>
      <c r="D9" s="257"/>
      <c r="E9" s="257"/>
      <c r="F9" s="257"/>
      <c r="G9" s="257"/>
      <c r="H9" s="257"/>
      <c r="I9" s="257"/>
      <c r="J9" s="257"/>
      <c r="K9" s="257"/>
      <c r="L9" s="257"/>
      <c r="M9" s="257"/>
      <c r="N9" s="257" t="s">
        <v>28</v>
      </c>
      <c r="O9" s="257" t="s">
        <v>29</v>
      </c>
      <c r="P9" s="257"/>
      <c r="Q9" s="257"/>
      <c r="R9" s="257" t="s">
        <v>28</v>
      </c>
      <c r="S9" s="257" t="s">
        <v>29</v>
      </c>
      <c r="T9" s="257"/>
      <c r="U9" s="257"/>
    </row>
    <row r="10" spans="1:21" s="155" customFormat="1" ht="72" customHeight="1">
      <c r="A10" s="257"/>
      <c r="B10" s="257"/>
      <c r="C10" s="257"/>
      <c r="D10" s="257"/>
      <c r="E10" s="257"/>
      <c r="F10" s="257"/>
      <c r="G10" s="257"/>
      <c r="H10" s="257"/>
      <c r="I10" s="257"/>
      <c r="J10" s="257"/>
      <c r="K10" s="257"/>
      <c r="L10" s="257"/>
      <c r="M10" s="257"/>
      <c r="N10" s="257"/>
      <c r="O10" s="157" t="s">
        <v>30</v>
      </c>
      <c r="P10" s="157" t="s">
        <v>366</v>
      </c>
      <c r="Q10" s="257"/>
      <c r="R10" s="257"/>
      <c r="S10" s="157" t="s">
        <v>30</v>
      </c>
      <c r="T10" s="157" t="s">
        <v>45</v>
      </c>
      <c r="U10" s="257"/>
    </row>
    <row r="11" spans="1:21" s="155" customFormat="1" ht="21.75" customHeight="1">
      <c r="A11" s="157">
        <v>1</v>
      </c>
      <c r="B11" s="157">
        <v>2</v>
      </c>
      <c r="C11" s="157">
        <v>3</v>
      </c>
      <c r="D11" s="157">
        <v>4</v>
      </c>
      <c r="E11" s="157">
        <v>5</v>
      </c>
      <c r="F11" s="157">
        <v>6</v>
      </c>
      <c r="G11" s="157">
        <v>7</v>
      </c>
      <c r="H11" s="157">
        <v>8</v>
      </c>
      <c r="I11" s="157"/>
      <c r="J11" s="157"/>
      <c r="K11" s="157">
        <v>9</v>
      </c>
      <c r="L11" s="157">
        <v>10</v>
      </c>
      <c r="M11" s="157">
        <v>11</v>
      </c>
      <c r="N11" s="157">
        <v>12</v>
      </c>
      <c r="O11" s="157">
        <v>13</v>
      </c>
      <c r="P11" s="157">
        <v>14</v>
      </c>
      <c r="Q11" s="157">
        <v>15</v>
      </c>
      <c r="R11" s="157">
        <v>16</v>
      </c>
      <c r="S11" s="157">
        <v>17</v>
      </c>
      <c r="T11" s="157">
        <v>18</v>
      </c>
      <c r="U11" s="157">
        <v>19</v>
      </c>
    </row>
    <row r="12" spans="1:21" s="155" customFormat="1" ht="26.25" customHeight="1">
      <c r="A12" s="157"/>
      <c r="B12" s="157" t="s">
        <v>287</v>
      </c>
      <c r="C12" s="142"/>
      <c r="D12" s="157"/>
      <c r="E12" s="157"/>
      <c r="F12" s="157"/>
      <c r="G12" s="159">
        <f t="shared" ref="G12:T12" si="0">G13+G32</f>
        <v>864701</v>
      </c>
      <c r="H12" s="159">
        <f t="shared" si="0"/>
        <v>799850</v>
      </c>
      <c r="I12" s="159">
        <f t="shared" si="0"/>
        <v>0</v>
      </c>
      <c r="J12" s="159">
        <f t="shared" si="0"/>
        <v>0</v>
      </c>
      <c r="K12" s="159">
        <f t="shared" si="0"/>
        <v>184579.30944500002</v>
      </c>
      <c r="L12" s="159">
        <f t="shared" si="0"/>
        <v>184579</v>
      </c>
      <c r="M12" s="159">
        <f t="shared" si="0"/>
        <v>545844.63974999997</v>
      </c>
      <c r="N12" s="159">
        <f t="shared" si="0"/>
        <v>529253.63974999997</v>
      </c>
      <c r="O12" s="159">
        <f t="shared" si="0"/>
        <v>0</v>
      </c>
      <c r="P12" s="159">
        <f t="shared" si="0"/>
        <v>0</v>
      </c>
      <c r="Q12" s="159">
        <f t="shared" si="0"/>
        <v>545844.63974999997</v>
      </c>
      <c r="R12" s="159">
        <f t="shared" si="0"/>
        <v>529253.63974999997</v>
      </c>
      <c r="S12" s="159">
        <f t="shared" si="0"/>
        <v>0</v>
      </c>
      <c r="T12" s="159">
        <f t="shared" si="0"/>
        <v>0</v>
      </c>
      <c r="U12" s="161"/>
    </row>
    <row r="13" spans="1:21" s="155" customFormat="1" ht="19.5" customHeight="1">
      <c r="A13" s="157" t="s">
        <v>66</v>
      </c>
      <c r="B13" s="157" t="s">
        <v>19</v>
      </c>
      <c r="C13" s="142"/>
      <c r="D13" s="157"/>
      <c r="E13" s="157"/>
      <c r="F13" s="157"/>
      <c r="G13" s="159">
        <f t="shared" ref="G13:T13" si="1">G14+G20</f>
        <v>864701</v>
      </c>
      <c r="H13" s="159">
        <f t="shared" si="1"/>
        <v>799850</v>
      </c>
      <c r="I13" s="159">
        <f t="shared" si="1"/>
        <v>0</v>
      </c>
      <c r="J13" s="159">
        <f t="shared" si="1"/>
        <v>0</v>
      </c>
      <c r="K13" s="159">
        <f t="shared" si="1"/>
        <v>184579.30944500002</v>
      </c>
      <c r="L13" s="159">
        <f t="shared" si="1"/>
        <v>184579</v>
      </c>
      <c r="M13" s="159">
        <f t="shared" si="1"/>
        <v>364913.06675</v>
      </c>
      <c r="N13" s="159">
        <f t="shared" si="1"/>
        <v>364913.06675</v>
      </c>
      <c r="O13" s="159">
        <f t="shared" si="1"/>
        <v>0</v>
      </c>
      <c r="P13" s="159">
        <f t="shared" si="1"/>
        <v>0</v>
      </c>
      <c r="Q13" s="159">
        <f t="shared" si="1"/>
        <v>364913.06675</v>
      </c>
      <c r="R13" s="159">
        <f t="shared" si="1"/>
        <v>364913.06675</v>
      </c>
      <c r="S13" s="159">
        <f t="shared" si="1"/>
        <v>0</v>
      </c>
      <c r="T13" s="159">
        <f t="shared" si="1"/>
        <v>0</v>
      </c>
      <c r="U13" s="161"/>
    </row>
    <row r="14" spans="1:21" ht="21.95" customHeight="1">
      <c r="A14" s="157" t="s">
        <v>20</v>
      </c>
      <c r="B14" s="157" t="s">
        <v>46</v>
      </c>
      <c r="C14" s="142"/>
      <c r="D14" s="157"/>
      <c r="E14" s="157"/>
      <c r="F14" s="157"/>
      <c r="G14" s="159">
        <f t="shared" ref="G14:T14" si="2">SUM(G15:G19)</f>
        <v>290000</v>
      </c>
      <c r="H14" s="159">
        <f t="shared" si="2"/>
        <v>290000</v>
      </c>
      <c r="I14" s="159">
        <f t="shared" si="2"/>
        <v>0</v>
      </c>
      <c r="J14" s="159">
        <f t="shared" si="2"/>
        <v>0</v>
      </c>
      <c r="K14" s="159">
        <f t="shared" si="2"/>
        <v>0</v>
      </c>
      <c r="L14" s="159">
        <f t="shared" si="2"/>
        <v>0</v>
      </c>
      <c r="M14" s="159">
        <f t="shared" si="2"/>
        <v>21000</v>
      </c>
      <c r="N14" s="159">
        <f t="shared" si="2"/>
        <v>21000</v>
      </c>
      <c r="O14" s="159">
        <f t="shared" si="2"/>
        <v>0</v>
      </c>
      <c r="P14" s="159">
        <f t="shared" si="2"/>
        <v>0</v>
      </c>
      <c r="Q14" s="159">
        <f t="shared" si="2"/>
        <v>21000</v>
      </c>
      <c r="R14" s="159">
        <f t="shared" si="2"/>
        <v>21000</v>
      </c>
      <c r="S14" s="159">
        <f t="shared" si="2"/>
        <v>0</v>
      </c>
      <c r="T14" s="159">
        <f t="shared" si="2"/>
        <v>0</v>
      </c>
      <c r="U14" s="161"/>
    </row>
    <row r="15" spans="1:21" ht="21.95" customHeight="1">
      <c r="A15" s="143">
        <v>1</v>
      </c>
      <c r="B15" s="144" t="s">
        <v>249</v>
      </c>
      <c r="C15" s="144"/>
      <c r="D15" s="145" t="s">
        <v>266</v>
      </c>
      <c r="E15" s="145" t="s">
        <v>246</v>
      </c>
      <c r="F15" s="145"/>
      <c r="G15" s="158">
        <v>20000</v>
      </c>
      <c r="H15" s="158">
        <f>G15</f>
        <v>20000</v>
      </c>
      <c r="I15" s="158"/>
      <c r="J15" s="158"/>
      <c r="K15" s="158"/>
      <c r="L15" s="158"/>
      <c r="M15" s="158">
        <v>2000</v>
      </c>
      <c r="N15" s="158">
        <f>M15</f>
        <v>2000</v>
      </c>
      <c r="O15" s="158"/>
      <c r="P15" s="158"/>
      <c r="Q15" s="158">
        <f>R15</f>
        <v>2000</v>
      </c>
      <c r="R15" s="158">
        <f>N15</f>
        <v>2000</v>
      </c>
      <c r="S15" s="158"/>
      <c r="T15" s="158"/>
      <c r="U15" s="162"/>
    </row>
    <row r="16" spans="1:21" ht="21.95" customHeight="1">
      <c r="A16" s="143">
        <v>2</v>
      </c>
      <c r="B16" s="144" t="s">
        <v>250</v>
      </c>
      <c r="C16" s="144"/>
      <c r="D16" s="145" t="s">
        <v>266</v>
      </c>
      <c r="E16" s="145" t="s">
        <v>246</v>
      </c>
      <c r="F16" s="145"/>
      <c r="G16" s="158">
        <v>30000</v>
      </c>
      <c r="H16" s="158">
        <f t="shared" ref="H16:H17" si="3">G16</f>
        <v>30000</v>
      </c>
      <c r="I16" s="158"/>
      <c r="J16" s="158"/>
      <c r="K16" s="158"/>
      <c r="L16" s="158"/>
      <c r="M16" s="158">
        <v>2000</v>
      </c>
      <c r="N16" s="158">
        <f t="shared" ref="N16:N17" si="4">M16</f>
        <v>2000</v>
      </c>
      <c r="O16" s="158"/>
      <c r="P16" s="158"/>
      <c r="Q16" s="158">
        <f t="shared" ref="Q16:Q17" si="5">R16</f>
        <v>2000</v>
      </c>
      <c r="R16" s="158">
        <f t="shared" ref="R16:R17" si="6">N16</f>
        <v>2000</v>
      </c>
      <c r="S16" s="158"/>
      <c r="T16" s="158"/>
      <c r="U16" s="162"/>
    </row>
    <row r="17" spans="1:21" ht="21.95" customHeight="1">
      <c r="A17" s="143">
        <v>3</v>
      </c>
      <c r="B17" s="144" t="s">
        <v>251</v>
      </c>
      <c r="C17" s="144"/>
      <c r="D17" s="145" t="s">
        <v>266</v>
      </c>
      <c r="E17" s="145" t="s">
        <v>246</v>
      </c>
      <c r="F17" s="145"/>
      <c r="G17" s="158">
        <v>40000</v>
      </c>
      <c r="H17" s="158">
        <f t="shared" si="3"/>
        <v>40000</v>
      </c>
      <c r="I17" s="158"/>
      <c r="J17" s="158"/>
      <c r="K17" s="158"/>
      <c r="L17" s="158"/>
      <c r="M17" s="158">
        <v>2000</v>
      </c>
      <c r="N17" s="158">
        <f t="shared" si="4"/>
        <v>2000</v>
      </c>
      <c r="O17" s="158"/>
      <c r="P17" s="158"/>
      <c r="Q17" s="158">
        <f t="shared" si="5"/>
        <v>2000</v>
      </c>
      <c r="R17" s="158">
        <f t="shared" si="6"/>
        <v>2000</v>
      </c>
      <c r="S17" s="158"/>
      <c r="T17" s="158"/>
      <c r="U17" s="162"/>
    </row>
    <row r="18" spans="1:21" ht="30.75" customHeight="1">
      <c r="A18" s="143">
        <v>4</v>
      </c>
      <c r="B18" s="144" t="s">
        <v>368</v>
      </c>
      <c r="C18" s="144"/>
      <c r="D18" s="145" t="s">
        <v>266</v>
      </c>
      <c r="E18" s="145" t="s">
        <v>246</v>
      </c>
      <c r="F18" s="145"/>
      <c r="G18" s="158">
        <v>150000</v>
      </c>
      <c r="H18" s="158">
        <v>150000</v>
      </c>
      <c r="I18" s="158"/>
      <c r="J18" s="158"/>
      <c r="K18" s="158"/>
      <c r="L18" s="158"/>
      <c r="M18" s="158">
        <v>10000</v>
      </c>
      <c r="N18" s="158">
        <v>10000</v>
      </c>
      <c r="O18" s="158"/>
      <c r="P18" s="158"/>
      <c r="Q18" s="158">
        <v>10000</v>
      </c>
      <c r="R18" s="158">
        <v>10000</v>
      </c>
      <c r="S18" s="158"/>
      <c r="T18" s="158"/>
      <c r="U18" s="161"/>
    </row>
    <row r="19" spans="1:21" ht="30.75" customHeight="1">
      <c r="A19" s="143">
        <v>5</v>
      </c>
      <c r="B19" s="144" t="s">
        <v>360</v>
      </c>
      <c r="C19" s="144"/>
      <c r="D19" s="145" t="s">
        <v>361</v>
      </c>
      <c r="E19" s="145">
        <v>2021</v>
      </c>
      <c r="F19" s="145"/>
      <c r="G19" s="158">
        <v>50000</v>
      </c>
      <c r="H19" s="158">
        <v>50000</v>
      </c>
      <c r="I19" s="158"/>
      <c r="J19" s="158"/>
      <c r="K19" s="158"/>
      <c r="L19" s="158"/>
      <c r="M19" s="158">
        <v>5000</v>
      </c>
      <c r="N19" s="158">
        <v>5000</v>
      </c>
      <c r="O19" s="158"/>
      <c r="P19" s="158"/>
      <c r="Q19" s="158">
        <v>5000</v>
      </c>
      <c r="R19" s="158">
        <v>5000</v>
      </c>
      <c r="S19" s="158"/>
      <c r="T19" s="158"/>
      <c r="U19" s="161"/>
    </row>
    <row r="20" spans="1:21" ht="27.95" customHeight="1">
      <c r="A20" s="157" t="s">
        <v>21</v>
      </c>
      <c r="B20" s="157" t="s">
        <v>337</v>
      </c>
      <c r="C20" s="142"/>
      <c r="D20" s="157"/>
      <c r="E20" s="157"/>
      <c r="F20" s="157"/>
      <c r="G20" s="159">
        <f>G21+G25</f>
        <v>574701</v>
      </c>
      <c r="H20" s="159">
        <f t="shared" ref="H20:T20" si="7">H21+H25</f>
        <v>509850</v>
      </c>
      <c r="I20" s="159">
        <f t="shared" si="7"/>
        <v>0</v>
      </c>
      <c r="J20" s="159">
        <f t="shared" si="7"/>
        <v>0</v>
      </c>
      <c r="K20" s="159">
        <f t="shared" si="7"/>
        <v>184579.30944500002</v>
      </c>
      <c r="L20" s="159">
        <f t="shared" si="7"/>
        <v>184579</v>
      </c>
      <c r="M20" s="159">
        <f t="shared" si="7"/>
        <v>343913.06675</v>
      </c>
      <c r="N20" s="159">
        <f t="shared" si="7"/>
        <v>343913.06675</v>
      </c>
      <c r="O20" s="159">
        <f t="shared" si="7"/>
        <v>0</v>
      </c>
      <c r="P20" s="159">
        <f t="shared" si="7"/>
        <v>0</v>
      </c>
      <c r="Q20" s="159">
        <f t="shared" si="7"/>
        <v>343913.06675</v>
      </c>
      <c r="R20" s="159">
        <f t="shared" si="7"/>
        <v>343913.06675</v>
      </c>
      <c r="S20" s="159">
        <f t="shared" si="7"/>
        <v>0</v>
      </c>
      <c r="T20" s="159">
        <f t="shared" si="7"/>
        <v>0</v>
      </c>
      <c r="U20" s="161"/>
    </row>
    <row r="21" spans="1:21" ht="27.95" customHeight="1">
      <c r="A21" s="146" t="s">
        <v>32</v>
      </c>
      <c r="B21" s="142" t="s">
        <v>49</v>
      </c>
      <c r="C21" s="142"/>
      <c r="D21" s="157"/>
      <c r="E21" s="157"/>
      <c r="F21" s="157"/>
      <c r="G21" s="159">
        <f>SUM(G22:G24)</f>
        <v>284621</v>
      </c>
      <c r="H21" s="159">
        <f t="shared" ref="H21:T21" si="8">SUM(H22:H24)</f>
        <v>264770</v>
      </c>
      <c r="I21" s="159">
        <f t="shared" si="8"/>
        <v>0</v>
      </c>
      <c r="J21" s="159">
        <f t="shared" si="8"/>
        <v>0</v>
      </c>
      <c r="K21" s="159">
        <f t="shared" si="8"/>
        <v>184579.30944500002</v>
      </c>
      <c r="L21" s="159">
        <f t="shared" si="8"/>
        <v>184579</v>
      </c>
      <c r="M21" s="159">
        <f t="shared" si="8"/>
        <v>74833.066749999998</v>
      </c>
      <c r="N21" s="159">
        <f t="shared" si="8"/>
        <v>74833.066749999998</v>
      </c>
      <c r="O21" s="159">
        <f t="shared" si="8"/>
        <v>0</v>
      </c>
      <c r="P21" s="159">
        <f t="shared" si="8"/>
        <v>0</v>
      </c>
      <c r="Q21" s="159">
        <f t="shared" si="8"/>
        <v>74833.066749999998</v>
      </c>
      <c r="R21" s="159">
        <f t="shared" si="8"/>
        <v>74833.066749999998</v>
      </c>
      <c r="S21" s="159">
        <f t="shared" si="8"/>
        <v>0</v>
      </c>
      <c r="T21" s="159">
        <f t="shared" si="8"/>
        <v>0</v>
      </c>
      <c r="U21" s="161"/>
    </row>
    <row r="22" spans="1:21" ht="27.95" customHeight="1">
      <c r="A22" s="143">
        <v>1</v>
      </c>
      <c r="B22" s="144" t="s">
        <v>453</v>
      </c>
      <c r="C22" s="144">
        <v>7551365</v>
      </c>
      <c r="D22" s="145" t="s">
        <v>266</v>
      </c>
      <c r="E22" s="145" t="s">
        <v>402</v>
      </c>
      <c r="F22" s="145" t="s">
        <v>456</v>
      </c>
      <c r="G22" s="158">
        <v>86590</v>
      </c>
      <c r="H22" s="158">
        <v>86590</v>
      </c>
      <c r="I22" s="158"/>
      <c r="J22" s="158"/>
      <c r="K22" s="158">
        <v>77930.309445000006</v>
      </c>
      <c r="L22" s="158">
        <v>77930</v>
      </c>
      <c r="M22" s="158">
        <v>3302.06675</v>
      </c>
      <c r="N22" s="158">
        <v>3302.06675</v>
      </c>
      <c r="O22" s="158"/>
      <c r="P22" s="158"/>
      <c r="Q22" s="158">
        <v>3302.06675</v>
      </c>
      <c r="R22" s="158">
        <v>3302.06675</v>
      </c>
      <c r="S22" s="158"/>
      <c r="T22" s="158"/>
      <c r="U22" s="162"/>
    </row>
    <row r="23" spans="1:21" ht="27.95" customHeight="1">
      <c r="A23" s="143">
        <v>2</v>
      </c>
      <c r="B23" s="144" t="s">
        <v>454</v>
      </c>
      <c r="C23" s="144">
        <v>7551368</v>
      </c>
      <c r="D23" s="145" t="s">
        <v>266</v>
      </c>
      <c r="E23" s="145" t="s">
        <v>402</v>
      </c>
      <c r="F23" s="145" t="s">
        <v>457</v>
      </c>
      <c r="G23" s="158">
        <v>98047</v>
      </c>
      <c r="H23" s="158">
        <v>88200</v>
      </c>
      <c r="I23" s="158"/>
      <c r="J23" s="158"/>
      <c r="K23" s="158">
        <v>60000</v>
      </c>
      <c r="L23" s="158">
        <v>60000</v>
      </c>
      <c r="M23" s="158">
        <v>28200</v>
      </c>
      <c r="N23" s="158">
        <v>28200</v>
      </c>
      <c r="O23" s="158"/>
      <c r="P23" s="158"/>
      <c r="Q23" s="158">
        <v>28200</v>
      </c>
      <c r="R23" s="158">
        <v>28200</v>
      </c>
      <c r="S23" s="158"/>
      <c r="T23" s="158"/>
      <c r="U23" s="162"/>
    </row>
    <row r="24" spans="1:21" ht="27.95" customHeight="1">
      <c r="A24" s="143">
        <v>3</v>
      </c>
      <c r="B24" s="144" t="s">
        <v>455</v>
      </c>
      <c r="C24" s="144">
        <v>7551363</v>
      </c>
      <c r="D24" s="145" t="s">
        <v>257</v>
      </c>
      <c r="E24" s="145" t="s">
        <v>402</v>
      </c>
      <c r="F24" s="145" t="s">
        <v>458</v>
      </c>
      <c r="G24" s="158">
        <v>99984</v>
      </c>
      <c r="H24" s="158">
        <v>89980</v>
      </c>
      <c r="I24" s="158"/>
      <c r="J24" s="158"/>
      <c r="K24" s="158">
        <v>46649</v>
      </c>
      <c r="L24" s="158">
        <v>46649</v>
      </c>
      <c r="M24" s="158">
        <v>43331</v>
      </c>
      <c r="N24" s="158">
        <v>43331</v>
      </c>
      <c r="O24" s="158"/>
      <c r="P24" s="158"/>
      <c r="Q24" s="158">
        <v>43331</v>
      </c>
      <c r="R24" s="158">
        <v>43331</v>
      </c>
      <c r="S24" s="158"/>
      <c r="T24" s="158"/>
      <c r="U24" s="162"/>
    </row>
    <row r="25" spans="1:21" ht="34.5" customHeight="1">
      <c r="A25" s="146" t="s">
        <v>48</v>
      </c>
      <c r="B25" s="142" t="s">
        <v>367</v>
      </c>
      <c r="C25" s="142"/>
      <c r="D25" s="157"/>
      <c r="E25" s="157"/>
      <c r="F25" s="157"/>
      <c r="G25" s="159">
        <f t="shared" ref="G25:T25" si="9">SUM(G26:G31)</f>
        <v>290080</v>
      </c>
      <c r="H25" s="159">
        <f t="shared" si="9"/>
        <v>245080</v>
      </c>
      <c r="I25" s="159">
        <f t="shared" si="9"/>
        <v>0</v>
      </c>
      <c r="J25" s="159">
        <f t="shared" si="9"/>
        <v>0</v>
      </c>
      <c r="K25" s="159">
        <f t="shared" si="9"/>
        <v>0</v>
      </c>
      <c r="L25" s="159">
        <f t="shared" si="9"/>
        <v>0</v>
      </c>
      <c r="M25" s="159">
        <f t="shared" si="9"/>
        <v>269080</v>
      </c>
      <c r="N25" s="159">
        <f t="shared" si="9"/>
        <v>269080</v>
      </c>
      <c r="O25" s="159">
        <f t="shared" si="9"/>
        <v>0</v>
      </c>
      <c r="P25" s="159">
        <f t="shared" si="9"/>
        <v>0</v>
      </c>
      <c r="Q25" s="159">
        <f t="shared" si="9"/>
        <v>269080</v>
      </c>
      <c r="R25" s="159">
        <f t="shared" si="9"/>
        <v>269080</v>
      </c>
      <c r="S25" s="159">
        <f t="shared" si="9"/>
        <v>0</v>
      </c>
      <c r="T25" s="159">
        <f t="shared" si="9"/>
        <v>0</v>
      </c>
      <c r="U25" s="161"/>
    </row>
    <row r="26" spans="1:21" ht="21.95" customHeight="1">
      <c r="A26" s="143">
        <v>1</v>
      </c>
      <c r="B26" s="144" t="s">
        <v>249</v>
      </c>
      <c r="C26" s="144"/>
      <c r="D26" s="145" t="s">
        <v>266</v>
      </c>
      <c r="E26" s="145" t="s">
        <v>246</v>
      </c>
      <c r="F26" s="145"/>
      <c r="G26" s="158">
        <v>20000</v>
      </c>
      <c r="H26" s="158">
        <v>20000</v>
      </c>
      <c r="I26" s="158"/>
      <c r="J26" s="158"/>
      <c r="K26" s="158"/>
      <c r="L26" s="158"/>
      <c r="M26" s="158">
        <f>N26</f>
        <v>18000</v>
      </c>
      <c r="N26" s="158">
        <f>H15-N15</f>
        <v>18000</v>
      </c>
      <c r="O26" s="158"/>
      <c r="P26" s="158"/>
      <c r="Q26" s="158">
        <f>R26</f>
        <v>18000</v>
      </c>
      <c r="R26" s="158">
        <f>N26</f>
        <v>18000</v>
      </c>
      <c r="S26" s="158"/>
      <c r="T26" s="158"/>
      <c r="U26" s="162"/>
    </row>
    <row r="27" spans="1:21" ht="21.95" customHeight="1">
      <c r="A27" s="143">
        <v>2</v>
      </c>
      <c r="B27" s="144" t="s">
        <v>250</v>
      </c>
      <c r="C27" s="144"/>
      <c r="D27" s="145" t="s">
        <v>266</v>
      </c>
      <c r="E27" s="145" t="s">
        <v>246</v>
      </c>
      <c r="F27" s="145"/>
      <c r="G27" s="158">
        <v>30000</v>
      </c>
      <c r="H27" s="158">
        <v>30000</v>
      </c>
      <c r="I27" s="158"/>
      <c r="J27" s="158"/>
      <c r="K27" s="158"/>
      <c r="L27" s="158"/>
      <c r="M27" s="158">
        <f t="shared" ref="M27:M28" si="10">N27</f>
        <v>28000</v>
      </c>
      <c r="N27" s="158">
        <f t="shared" ref="N27:N28" si="11">H16-N16</f>
        <v>28000</v>
      </c>
      <c r="O27" s="158"/>
      <c r="P27" s="158"/>
      <c r="Q27" s="158">
        <f t="shared" ref="Q27:Q31" si="12">R27</f>
        <v>28000</v>
      </c>
      <c r="R27" s="158">
        <f t="shared" ref="R27:R31" si="13">N27</f>
        <v>28000</v>
      </c>
      <c r="S27" s="158"/>
      <c r="T27" s="158"/>
      <c r="U27" s="162"/>
    </row>
    <row r="28" spans="1:21" ht="21.95" customHeight="1">
      <c r="A28" s="143">
        <v>3</v>
      </c>
      <c r="B28" s="144" t="s">
        <v>251</v>
      </c>
      <c r="C28" s="144"/>
      <c r="D28" s="145" t="s">
        <v>266</v>
      </c>
      <c r="E28" s="145" t="s">
        <v>246</v>
      </c>
      <c r="F28" s="145"/>
      <c r="G28" s="158">
        <v>40000</v>
      </c>
      <c r="H28" s="158">
        <v>40000</v>
      </c>
      <c r="I28" s="158"/>
      <c r="J28" s="158"/>
      <c r="K28" s="158"/>
      <c r="L28" s="158"/>
      <c r="M28" s="158">
        <f t="shared" si="10"/>
        <v>38000</v>
      </c>
      <c r="N28" s="158">
        <f t="shared" si="11"/>
        <v>38000</v>
      </c>
      <c r="O28" s="158"/>
      <c r="P28" s="158"/>
      <c r="Q28" s="158">
        <f t="shared" si="12"/>
        <v>38000</v>
      </c>
      <c r="R28" s="158">
        <f t="shared" si="13"/>
        <v>38000</v>
      </c>
      <c r="S28" s="158"/>
      <c r="T28" s="158"/>
      <c r="U28" s="162"/>
    </row>
    <row r="29" spans="1:21" ht="30.75" customHeight="1">
      <c r="A29" s="143">
        <v>4</v>
      </c>
      <c r="B29" s="144" t="s">
        <v>368</v>
      </c>
      <c r="C29" s="144"/>
      <c r="D29" s="145" t="s">
        <v>266</v>
      </c>
      <c r="E29" s="145" t="s">
        <v>246</v>
      </c>
      <c r="F29" s="145"/>
      <c r="G29" s="158">
        <v>150000</v>
      </c>
      <c r="H29" s="158">
        <v>150000</v>
      </c>
      <c r="I29" s="158"/>
      <c r="J29" s="158"/>
      <c r="K29" s="158"/>
      <c r="L29" s="158"/>
      <c r="M29" s="158">
        <v>140000</v>
      </c>
      <c r="N29" s="158">
        <v>140000</v>
      </c>
      <c r="O29" s="158"/>
      <c r="P29" s="158"/>
      <c r="Q29" s="158">
        <v>140000</v>
      </c>
      <c r="R29" s="158">
        <v>140000</v>
      </c>
      <c r="S29" s="158"/>
      <c r="T29" s="158"/>
      <c r="U29" s="161"/>
    </row>
    <row r="30" spans="1:21" ht="30.75" customHeight="1">
      <c r="A30" s="143">
        <v>5</v>
      </c>
      <c r="B30" s="144" t="s">
        <v>360</v>
      </c>
      <c r="C30" s="144"/>
      <c r="D30" s="145" t="s">
        <v>361</v>
      </c>
      <c r="E30" s="145">
        <v>2021</v>
      </c>
      <c r="F30" s="145"/>
      <c r="G30" s="158">
        <v>50000</v>
      </c>
      <c r="H30" s="158">
        <v>5000</v>
      </c>
      <c r="I30" s="158"/>
      <c r="J30" s="158"/>
      <c r="K30" s="158"/>
      <c r="L30" s="158"/>
      <c r="M30" s="158">
        <v>45000</v>
      </c>
      <c r="N30" s="158">
        <v>45000</v>
      </c>
      <c r="O30" s="158"/>
      <c r="P30" s="158"/>
      <c r="Q30" s="158">
        <v>45000</v>
      </c>
      <c r="R30" s="158">
        <v>45000</v>
      </c>
      <c r="S30" s="158"/>
      <c r="T30" s="158"/>
      <c r="U30" s="161"/>
    </row>
    <row r="31" spans="1:21" ht="41.25" customHeight="1">
      <c r="A31" s="143">
        <v>7</v>
      </c>
      <c r="B31" s="144" t="s">
        <v>267</v>
      </c>
      <c r="C31" s="144"/>
      <c r="D31" s="145" t="s">
        <v>257</v>
      </c>
      <c r="E31" s="145" t="s">
        <v>246</v>
      </c>
      <c r="F31" s="145"/>
      <c r="G31" s="158">
        <v>80</v>
      </c>
      <c r="H31" s="158">
        <v>80</v>
      </c>
      <c r="I31" s="158"/>
      <c r="J31" s="158"/>
      <c r="K31" s="158"/>
      <c r="L31" s="158"/>
      <c r="M31" s="158">
        <v>80</v>
      </c>
      <c r="N31" s="158">
        <v>80</v>
      </c>
      <c r="O31" s="158"/>
      <c r="P31" s="158"/>
      <c r="Q31" s="158">
        <f t="shared" si="12"/>
        <v>80</v>
      </c>
      <c r="R31" s="158">
        <f t="shared" si="13"/>
        <v>80</v>
      </c>
      <c r="S31" s="158"/>
      <c r="T31" s="158"/>
      <c r="U31" s="162"/>
    </row>
    <row r="32" spans="1:21" s="155" customFormat="1" ht="26.25" customHeight="1">
      <c r="A32" s="157" t="s">
        <v>74</v>
      </c>
      <c r="B32" s="142" t="s">
        <v>268</v>
      </c>
      <c r="C32" s="142"/>
      <c r="D32" s="157"/>
      <c r="E32" s="157"/>
      <c r="F32" s="157"/>
      <c r="G32" s="159"/>
      <c r="H32" s="159"/>
      <c r="I32" s="159"/>
      <c r="J32" s="159"/>
      <c r="K32" s="159"/>
      <c r="L32" s="159"/>
      <c r="M32" s="159">
        <f t="shared" ref="M32:T32" si="14">M33+M77</f>
        <v>180931.573</v>
      </c>
      <c r="N32" s="159">
        <f t="shared" si="14"/>
        <v>164340.573</v>
      </c>
      <c r="O32" s="159">
        <f t="shared" si="14"/>
        <v>0</v>
      </c>
      <c r="P32" s="159">
        <f t="shared" si="14"/>
        <v>0</v>
      </c>
      <c r="Q32" s="159">
        <f t="shared" si="14"/>
        <v>180931.573</v>
      </c>
      <c r="R32" s="159">
        <f t="shared" si="14"/>
        <v>164340.573</v>
      </c>
      <c r="S32" s="159">
        <f t="shared" si="14"/>
        <v>0</v>
      </c>
      <c r="T32" s="159">
        <f t="shared" si="14"/>
        <v>0</v>
      </c>
      <c r="U32" s="161"/>
    </row>
    <row r="33" spans="1:21" s="155" customFormat="1" ht="26.25" customHeight="1">
      <c r="A33" s="157" t="s">
        <v>20</v>
      </c>
      <c r="B33" s="142" t="s">
        <v>269</v>
      </c>
      <c r="C33" s="142"/>
      <c r="D33" s="147">
        <f>D34+D35</f>
        <v>0</v>
      </c>
      <c r="E33" s="147">
        <f>E34+E35</f>
        <v>0</v>
      </c>
      <c r="F33" s="147">
        <f>F34+F35</f>
        <v>0</v>
      </c>
      <c r="G33" s="159"/>
      <c r="H33" s="159"/>
      <c r="I33" s="159"/>
      <c r="J33" s="159"/>
      <c r="K33" s="159">
        <f t="shared" ref="K33:T33" si="15">K34+K35</f>
        <v>0</v>
      </c>
      <c r="L33" s="159">
        <f t="shared" si="15"/>
        <v>0</v>
      </c>
      <c r="M33" s="159">
        <f t="shared" si="15"/>
        <v>89403</v>
      </c>
      <c r="N33" s="159">
        <f t="shared" si="15"/>
        <v>80655</v>
      </c>
      <c r="O33" s="159">
        <f t="shared" si="15"/>
        <v>0</v>
      </c>
      <c r="P33" s="159">
        <f t="shared" si="15"/>
        <v>0</v>
      </c>
      <c r="Q33" s="159">
        <f t="shared" si="15"/>
        <v>89403</v>
      </c>
      <c r="R33" s="159">
        <f t="shared" si="15"/>
        <v>80655</v>
      </c>
      <c r="S33" s="159">
        <f t="shared" si="15"/>
        <v>0</v>
      </c>
      <c r="T33" s="159">
        <f t="shared" si="15"/>
        <v>0</v>
      </c>
      <c r="U33" s="161"/>
    </row>
    <row r="34" spans="1:21" ht="29.25" customHeight="1">
      <c r="A34" s="146" t="s">
        <v>32</v>
      </c>
      <c r="B34" s="142" t="s">
        <v>49</v>
      </c>
      <c r="C34" s="142"/>
      <c r="D34" s="157"/>
      <c r="E34" s="157"/>
      <c r="F34" s="157"/>
      <c r="G34" s="159"/>
      <c r="H34" s="159"/>
      <c r="I34" s="159"/>
      <c r="J34" s="159"/>
      <c r="K34" s="159"/>
      <c r="L34" s="159"/>
      <c r="M34" s="159"/>
      <c r="N34" s="159"/>
      <c r="O34" s="159"/>
      <c r="P34" s="159"/>
      <c r="Q34" s="159"/>
      <c r="R34" s="159"/>
      <c r="S34" s="159"/>
      <c r="T34" s="159"/>
      <c r="U34" s="161"/>
    </row>
    <row r="35" spans="1:21" ht="37.5" customHeight="1">
      <c r="A35" s="146" t="s">
        <v>48</v>
      </c>
      <c r="B35" s="142" t="s">
        <v>367</v>
      </c>
      <c r="C35" s="142"/>
      <c r="D35" s="157"/>
      <c r="E35" s="157"/>
      <c r="F35" s="157"/>
      <c r="G35" s="159"/>
      <c r="H35" s="159"/>
      <c r="I35" s="159"/>
      <c r="J35" s="159"/>
      <c r="K35" s="159">
        <f t="shared" ref="K35:T35" si="16">K36+K43+K53</f>
        <v>0</v>
      </c>
      <c r="L35" s="159">
        <f t="shared" si="16"/>
        <v>0</v>
      </c>
      <c r="M35" s="159">
        <f t="shared" si="16"/>
        <v>89403</v>
      </c>
      <c r="N35" s="159">
        <f t="shared" si="16"/>
        <v>80655</v>
      </c>
      <c r="O35" s="159">
        <f t="shared" si="16"/>
        <v>0</v>
      </c>
      <c r="P35" s="159">
        <f t="shared" si="16"/>
        <v>0</v>
      </c>
      <c r="Q35" s="159">
        <f t="shared" si="16"/>
        <v>89403</v>
      </c>
      <c r="R35" s="159">
        <f t="shared" si="16"/>
        <v>80655</v>
      </c>
      <c r="S35" s="159">
        <f t="shared" si="16"/>
        <v>0</v>
      </c>
      <c r="T35" s="159">
        <f t="shared" si="16"/>
        <v>0</v>
      </c>
      <c r="U35" s="161"/>
    </row>
    <row r="36" spans="1:21" ht="27.75" customHeight="1">
      <c r="A36" s="146"/>
      <c r="B36" s="142" t="s">
        <v>266</v>
      </c>
      <c r="C36" s="142"/>
      <c r="D36" s="157"/>
      <c r="E36" s="157"/>
      <c r="F36" s="157"/>
      <c r="G36" s="159"/>
      <c r="H36" s="159"/>
      <c r="I36" s="159"/>
      <c r="J36" s="159"/>
      <c r="K36" s="159">
        <f>SUM(K37:K41)</f>
        <v>0</v>
      </c>
      <c r="L36" s="159">
        <f>SUM(L37:L41)</f>
        <v>0</v>
      </c>
      <c r="M36" s="159">
        <f t="shared" ref="M36:Q36" si="17">SUM(M37:M42)</f>
        <v>28444</v>
      </c>
      <c r="N36" s="159">
        <f t="shared" si="17"/>
        <v>25840</v>
      </c>
      <c r="O36" s="159">
        <f t="shared" si="17"/>
        <v>0</v>
      </c>
      <c r="P36" s="159">
        <f t="shared" si="17"/>
        <v>0</v>
      </c>
      <c r="Q36" s="159">
        <f t="shared" si="17"/>
        <v>28444</v>
      </c>
      <c r="R36" s="159">
        <f>SUM(R37:R42)</f>
        <v>25840</v>
      </c>
      <c r="S36" s="159">
        <f t="shared" ref="S36:T36" si="18">SUM(S37:S42)</f>
        <v>0</v>
      </c>
      <c r="T36" s="159">
        <f t="shared" si="18"/>
        <v>0</v>
      </c>
      <c r="U36" s="161"/>
    </row>
    <row r="37" spans="1:21" ht="27.95" customHeight="1">
      <c r="A37" s="143">
        <v>1</v>
      </c>
      <c r="B37" s="144" t="s">
        <v>365</v>
      </c>
      <c r="C37" s="144"/>
      <c r="D37" s="145" t="s">
        <v>386</v>
      </c>
      <c r="E37" s="145">
        <v>2021</v>
      </c>
      <c r="F37" s="145"/>
      <c r="G37" s="158">
        <f t="shared" ref="G37:G41" si="19">H37+J37</f>
        <v>594</v>
      </c>
      <c r="H37" s="158">
        <v>540</v>
      </c>
      <c r="I37" s="158"/>
      <c r="J37" s="158">
        <v>54</v>
      </c>
      <c r="K37" s="158"/>
      <c r="L37" s="158"/>
      <c r="M37" s="158">
        <f t="shared" ref="M37:M41" si="20">G37</f>
        <v>594</v>
      </c>
      <c r="N37" s="158">
        <f t="shared" ref="N37:N42" si="21">H37</f>
        <v>540</v>
      </c>
      <c r="O37" s="158"/>
      <c r="P37" s="158"/>
      <c r="Q37" s="158">
        <f t="shared" ref="Q37:Q42" si="22">M37</f>
        <v>594</v>
      </c>
      <c r="R37" s="158">
        <f t="shared" ref="R37:R42" si="23">N37</f>
        <v>540</v>
      </c>
      <c r="S37" s="158"/>
      <c r="T37" s="158"/>
      <c r="U37" s="162"/>
    </row>
    <row r="38" spans="1:21" ht="46.5" customHeight="1">
      <c r="A38" s="143">
        <v>2</v>
      </c>
      <c r="B38" s="144" t="s">
        <v>369</v>
      </c>
      <c r="C38" s="144"/>
      <c r="D38" s="145" t="s">
        <v>386</v>
      </c>
      <c r="E38" s="145">
        <v>2021</v>
      </c>
      <c r="F38" s="145"/>
      <c r="G38" s="158">
        <f t="shared" si="19"/>
        <v>4400</v>
      </c>
      <c r="H38" s="158">
        <v>4000</v>
      </c>
      <c r="I38" s="158"/>
      <c r="J38" s="158">
        <v>400</v>
      </c>
      <c r="K38" s="158"/>
      <c r="L38" s="158"/>
      <c r="M38" s="158">
        <f t="shared" si="20"/>
        <v>4400</v>
      </c>
      <c r="N38" s="158">
        <f t="shared" si="21"/>
        <v>4000</v>
      </c>
      <c r="O38" s="158"/>
      <c r="P38" s="158"/>
      <c r="Q38" s="158">
        <f t="shared" si="22"/>
        <v>4400</v>
      </c>
      <c r="R38" s="158">
        <f t="shared" si="23"/>
        <v>4000</v>
      </c>
      <c r="S38" s="158"/>
      <c r="T38" s="158"/>
      <c r="U38" s="162"/>
    </row>
    <row r="39" spans="1:21" s="172" customFormat="1" ht="43.5" customHeight="1">
      <c r="A39" s="176">
        <v>3</v>
      </c>
      <c r="B39" s="177" t="s">
        <v>492</v>
      </c>
      <c r="C39" s="177"/>
      <c r="D39" s="173" t="s">
        <v>387</v>
      </c>
      <c r="E39" s="173"/>
      <c r="F39" s="173"/>
      <c r="G39" s="174">
        <f t="shared" si="19"/>
        <v>4950</v>
      </c>
      <c r="H39" s="174">
        <v>4500</v>
      </c>
      <c r="I39" s="174"/>
      <c r="J39" s="174">
        <v>450</v>
      </c>
      <c r="K39" s="174"/>
      <c r="L39" s="174"/>
      <c r="M39" s="174">
        <f t="shared" si="20"/>
        <v>4950</v>
      </c>
      <c r="N39" s="174">
        <f t="shared" si="21"/>
        <v>4500</v>
      </c>
      <c r="O39" s="174"/>
      <c r="P39" s="174"/>
      <c r="Q39" s="174">
        <f t="shared" si="22"/>
        <v>4950</v>
      </c>
      <c r="R39" s="174">
        <f t="shared" si="23"/>
        <v>4500</v>
      </c>
      <c r="S39" s="174"/>
      <c r="T39" s="174"/>
      <c r="U39" s="178" t="s">
        <v>491</v>
      </c>
    </row>
    <row r="40" spans="1:21" ht="27.95" customHeight="1">
      <c r="A40" s="143">
        <v>4</v>
      </c>
      <c r="B40" s="144" t="s">
        <v>370</v>
      </c>
      <c r="C40" s="144"/>
      <c r="D40" s="145" t="s">
        <v>388</v>
      </c>
      <c r="E40" s="145">
        <v>2025</v>
      </c>
      <c r="F40" s="145"/>
      <c r="G40" s="158">
        <f t="shared" si="19"/>
        <v>600</v>
      </c>
      <c r="H40" s="158">
        <v>540</v>
      </c>
      <c r="I40" s="158"/>
      <c r="J40" s="158">
        <v>60</v>
      </c>
      <c r="K40" s="158"/>
      <c r="L40" s="158"/>
      <c r="M40" s="158">
        <f t="shared" si="20"/>
        <v>600</v>
      </c>
      <c r="N40" s="158">
        <f t="shared" si="21"/>
        <v>540</v>
      </c>
      <c r="O40" s="158"/>
      <c r="P40" s="158"/>
      <c r="Q40" s="158">
        <f t="shared" si="22"/>
        <v>600</v>
      </c>
      <c r="R40" s="158">
        <f t="shared" si="23"/>
        <v>540</v>
      </c>
      <c r="S40" s="158"/>
      <c r="T40" s="158"/>
      <c r="U40" s="162"/>
    </row>
    <row r="41" spans="1:21" ht="31.5" customHeight="1">
      <c r="A41" s="143">
        <v>5</v>
      </c>
      <c r="B41" s="144" t="s">
        <v>371</v>
      </c>
      <c r="C41" s="144"/>
      <c r="D41" s="145" t="s">
        <v>388</v>
      </c>
      <c r="E41" s="145">
        <v>2025</v>
      </c>
      <c r="F41" s="145"/>
      <c r="G41" s="158">
        <f t="shared" si="19"/>
        <v>1400</v>
      </c>
      <c r="H41" s="158">
        <v>1260</v>
      </c>
      <c r="I41" s="158"/>
      <c r="J41" s="158">
        <v>140</v>
      </c>
      <c r="K41" s="158"/>
      <c r="L41" s="158"/>
      <c r="M41" s="158">
        <f t="shared" si="20"/>
        <v>1400</v>
      </c>
      <c r="N41" s="158">
        <f t="shared" si="21"/>
        <v>1260</v>
      </c>
      <c r="O41" s="158"/>
      <c r="P41" s="158"/>
      <c r="Q41" s="158">
        <f t="shared" si="22"/>
        <v>1400</v>
      </c>
      <c r="R41" s="158">
        <f t="shared" si="23"/>
        <v>1260</v>
      </c>
      <c r="S41" s="158"/>
      <c r="T41" s="158"/>
      <c r="U41" s="162"/>
    </row>
    <row r="42" spans="1:21" ht="31.5" customHeight="1">
      <c r="A42" s="143">
        <v>6</v>
      </c>
      <c r="B42" s="144" t="s">
        <v>385</v>
      </c>
      <c r="C42" s="144"/>
      <c r="D42" s="145" t="s">
        <v>266</v>
      </c>
      <c r="E42" s="145" t="s">
        <v>246</v>
      </c>
      <c r="F42" s="145"/>
      <c r="G42" s="158">
        <v>16500</v>
      </c>
      <c r="H42" s="158">
        <v>15000</v>
      </c>
      <c r="I42" s="158"/>
      <c r="J42" s="158">
        <v>1500</v>
      </c>
      <c r="K42" s="158"/>
      <c r="L42" s="158"/>
      <c r="M42" s="158">
        <f>G42</f>
        <v>16500</v>
      </c>
      <c r="N42" s="158">
        <f t="shared" si="21"/>
        <v>15000</v>
      </c>
      <c r="O42" s="158"/>
      <c r="P42" s="158"/>
      <c r="Q42" s="158">
        <f t="shared" si="22"/>
        <v>16500</v>
      </c>
      <c r="R42" s="158">
        <f t="shared" si="23"/>
        <v>15000</v>
      </c>
      <c r="S42" s="158"/>
      <c r="T42" s="158"/>
      <c r="U42" s="162"/>
    </row>
    <row r="43" spans="1:21" ht="24" customHeight="1">
      <c r="A43" s="146"/>
      <c r="B43" s="142" t="s">
        <v>247</v>
      </c>
      <c r="C43" s="142"/>
      <c r="D43" s="157"/>
      <c r="E43" s="157"/>
      <c r="F43" s="157"/>
      <c r="G43" s="159">
        <f>SUM(G44:G52)</f>
        <v>34100</v>
      </c>
      <c r="H43" s="159">
        <f t="shared" ref="H43:T43" si="24">SUM(H44:H52)</f>
        <v>30995</v>
      </c>
      <c r="I43" s="159">
        <f t="shared" si="24"/>
        <v>0</v>
      </c>
      <c r="J43" s="159">
        <f t="shared" si="24"/>
        <v>3105</v>
      </c>
      <c r="K43" s="159">
        <f t="shared" si="24"/>
        <v>0</v>
      </c>
      <c r="L43" s="159">
        <f t="shared" si="24"/>
        <v>0</v>
      </c>
      <c r="M43" s="159">
        <f t="shared" si="24"/>
        <v>34100</v>
      </c>
      <c r="N43" s="159">
        <f t="shared" si="24"/>
        <v>30995</v>
      </c>
      <c r="O43" s="159">
        <f t="shared" si="24"/>
        <v>0</v>
      </c>
      <c r="P43" s="159">
        <f t="shared" si="24"/>
        <v>0</v>
      </c>
      <c r="Q43" s="159">
        <f t="shared" si="24"/>
        <v>34100</v>
      </c>
      <c r="R43" s="159">
        <f t="shared" si="24"/>
        <v>30995</v>
      </c>
      <c r="S43" s="159">
        <f t="shared" si="24"/>
        <v>0</v>
      </c>
      <c r="T43" s="159">
        <f t="shared" si="24"/>
        <v>0</v>
      </c>
      <c r="U43" s="161"/>
    </row>
    <row r="44" spans="1:21" ht="38.25">
      <c r="A44" s="143" t="s">
        <v>31</v>
      </c>
      <c r="B44" s="144" t="s">
        <v>489</v>
      </c>
      <c r="C44" s="144"/>
      <c r="D44" s="145" t="s">
        <v>274</v>
      </c>
      <c r="E44" s="145" t="s">
        <v>246</v>
      </c>
      <c r="F44" s="145"/>
      <c r="G44" s="158">
        <v>4680</v>
      </c>
      <c r="H44" s="158">
        <v>4250</v>
      </c>
      <c r="I44" s="158"/>
      <c r="J44" s="158">
        <f>G44-H44</f>
        <v>430</v>
      </c>
      <c r="K44" s="158"/>
      <c r="L44" s="158"/>
      <c r="M44" s="158">
        <v>4680</v>
      </c>
      <c r="N44" s="158">
        <v>4250</v>
      </c>
      <c r="O44" s="158"/>
      <c r="P44" s="158"/>
      <c r="Q44" s="158">
        <v>4680</v>
      </c>
      <c r="R44" s="158">
        <v>4250</v>
      </c>
      <c r="S44" s="158"/>
      <c r="T44" s="158"/>
      <c r="U44" s="162"/>
    </row>
    <row r="45" spans="1:21" ht="51">
      <c r="A45" s="143" t="s">
        <v>36</v>
      </c>
      <c r="B45" s="144" t="s">
        <v>419</v>
      </c>
      <c r="C45" s="144"/>
      <c r="D45" s="145" t="s">
        <v>274</v>
      </c>
      <c r="E45" s="145" t="s">
        <v>246</v>
      </c>
      <c r="F45" s="145"/>
      <c r="G45" s="158">
        <v>5330</v>
      </c>
      <c r="H45" s="158">
        <v>4845</v>
      </c>
      <c r="I45" s="158"/>
      <c r="J45" s="158">
        <f t="shared" ref="J45:J52" si="25">G45-H45</f>
        <v>485</v>
      </c>
      <c r="K45" s="158"/>
      <c r="L45" s="158"/>
      <c r="M45" s="158">
        <v>5330</v>
      </c>
      <c r="N45" s="158">
        <v>4845</v>
      </c>
      <c r="O45" s="158"/>
      <c r="P45" s="158"/>
      <c r="Q45" s="158">
        <v>5330</v>
      </c>
      <c r="R45" s="158">
        <v>4845</v>
      </c>
      <c r="S45" s="158"/>
      <c r="T45" s="158"/>
      <c r="U45" s="162"/>
    </row>
    <row r="46" spans="1:21" ht="25.5">
      <c r="A46" s="143" t="s">
        <v>181</v>
      </c>
      <c r="B46" s="144" t="s">
        <v>420</v>
      </c>
      <c r="C46" s="144"/>
      <c r="D46" s="145" t="s">
        <v>275</v>
      </c>
      <c r="E46" s="145">
        <v>2022</v>
      </c>
      <c r="F46" s="145"/>
      <c r="G46" s="158">
        <v>3960</v>
      </c>
      <c r="H46" s="158">
        <v>3600</v>
      </c>
      <c r="I46" s="158"/>
      <c r="J46" s="158">
        <f t="shared" si="25"/>
        <v>360</v>
      </c>
      <c r="K46" s="158"/>
      <c r="L46" s="158"/>
      <c r="M46" s="158">
        <v>3960</v>
      </c>
      <c r="N46" s="158">
        <v>3600</v>
      </c>
      <c r="O46" s="158"/>
      <c r="P46" s="158"/>
      <c r="Q46" s="158">
        <v>3960</v>
      </c>
      <c r="R46" s="158">
        <v>3600</v>
      </c>
      <c r="S46" s="158"/>
      <c r="T46" s="158"/>
      <c r="U46" s="162"/>
    </row>
    <row r="47" spans="1:21" ht="38.25">
      <c r="A47" s="143" t="s">
        <v>183</v>
      </c>
      <c r="B47" s="144" t="s">
        <v>421</v>
      </c>
      <c r="C47" s="144"/>
      <c r="D47" s="145" t="s">
        <v>275</v>
      </c>
      <c r="E47" s="145">
        <v>2022</v>
      </c>
      <c r="F47" s="145"/>
      <c r="G47" s="158">
        <v>2640</v>
      </c>
      <c r="H47" s="158">
        <v>2400</v>
      </c>
      <c r="I47" s="158"/>
      <c r="J47" s="158">
        <f t="shared" si="25"/>
        <v>240</v>
      </c>
      <c r="K47" s="158"/>
      <c r="L47" s="158"/>
      <c r="M47" s="158">
        <v>2640</v>
      </c>
      <c r="N47" s="158">
        <v>2400</v>
      </c>
      <c r="O47" s="158"/>
      <c r="P47" s="158"/>
      <c r="Q47" s="158">
        <v>2640</v>
      </c>
      <c r="R47" s="158">
        <v>2400</v>
      </c>
      <c r="S47" s="158"/>
      <c r="T47" s="158"/>
      <c r="U47" s="162"/>
    </row>
    <row r="48" spans="1:21" ht="25.5">
      <c r="A48" s="143" t="s">
        <v>414</v>
      </c>
      <c r="B48" s="144" t="s">
        <v>422</v>
      </c>
      <c r="C48" s="144"/>
      <c r="D48" s="145" t="s">
        <v>274</v>
      </c>
      <c r="E48" s="145" t="s">
        <v>328</v>
      </c>
      <c r="F48" s="145"/>
      <c r="G48" s="158">
        <v>3960</v>
      </c>
      <c r="H48" s="158">
        <v>3600</v>
      </c>
      <c r="I48" s="158"/>
      <c r="J48" s="158">
        <f t="shared" si="25"/>
        <v>360</v>
      </c>
      <c r="K48" s="158"/>
      <c r="L48" s="158"/>
      <c r="M48" s="158">
        <v>3960</v>
      </c>
      <c r="N48" s="158">
        <v>3600</v>
      </c>
      <c r="O48" s="158"/>
      <c r="P48" s="158"/>
      <c r="Q48" s="158">
        <v>3960</v>
      </c>
      <c r="R48" s="158">
        <v>3600</v>
      </c>
      <c r="S48" s="158"/>
      <c r="T48" s="158"/>
      <c r="U48" s="162"/>
    </row>
    <row r="49" spans="1:21" ht="38.25">
      <c r="A49" s="143" t="s">
        <v>416</v>
      </c>
      <c r="B49" s="144" t="s">
        <v>423</v>
      </c>
      <c r="C49" s="144"/>
      <c r="D49" s="145" t="s">
        <v>275</v>
      </c>
      <c r="E49" s="145" t="s">
        <v>328</v>
      </c>
      <c r="F49" s="145"/>
      <c r="G49" s="158">
        <v>3960</v>
      </c>
      <c r="H49" s="158">
        <v>3600</v>
      </c>
      <c r="I49" s="158"/>
      <c r="J49" s="158">
        <f t="shared" si="25"/>
        <v>360</v>
      </c>
      <c r="K49" s="158"/>
      <c r="L49" s="158"/>
      <c r="M49" s="158">
        <v>3960</v>
      </c>
      <c r="N49" s="158">
        <v>3600</v>
      </c>
      <c r="O49" s="158"/>
      <c r="P49" s="158"/>
      <c r="Q49" s="158">
        <v>3960</v>
      </c>
      <c r="R49" s="158">
        <v>3600</v>
      </c>
      <c r="S49" s="158"/>
      <c r="T49" s="158"/>
      <c r="U49" s="162"/>
    </row>
    <row r="50" spans="1:21" ht="38.25">
      <c r="A50" s="143" t="s">
        <v>424</v>
      </c>
      <c r="B50" s="144" t="s">
        <v>425</v>
      </c>
      <c r="C50" s="144"/>
      <c r="D50" s="145" t="s">
        <v>273</v>
      </c>
      <c r="E50" s="145" t="s">
        <v>329</v>
      </c>
      <c r="F50" s="145"/>
      <c r="G50" s="158">
        <v>2970</v>
      </c>
      <c r="H50" s="158">
        <v>2700</v>
      </c>
      <c r="I50" s="158"/>
      <c r="J50" s="158">
        <f t="shared" si="25"/>
        <v>270</v>
      </c>
      <c r="K50" s="158"/>
      <c r="L50" s="158"/>
      <c r="M50" s="158">
        <v>2970</v>
      </c>
      <c r="N50" s="158">
        <v>2700</v>
      </c>
      <c r="O50" s="158"/>
      <c r="P50" s="158"/>
      <c r="Q50" s="158">
        <v>2970</v>
      </c>
      <c r="R50" s="158">
        <v>2700</v>
      </c>
      <c r="S50" s="158"/>
      <c r="T50" s="158"/>
      <c r="U50" s="162"/>
    </row>
    <row r="51" spans="1:21" ht="38.25">
      <c r="A51" s="143" t="s">
        <v>426</v>
      </c>
      <c r="B51" s="144" t="s">
        <v>427</v>
      </c>
      <c r="C51" s="144"/>
      <c r="D51" s="145" t="s">
        <v>276</v>
      </c>
      <c r="E51" s="145" t="s">
        <v>329</v>
      </c>
      <c r="F51" s="145"/>
      <c r="G51" s="158">
        <v>3960</v>
      </c>
      <c r="H51" s="158">
        <v>3600</v>
      </c>
      <c r="I51" s="158"/>
      <c r="J51" s="158">
        <f t="shared" si="25"/>
        <v>360</v>
      </c>
      <c r="K51" s="158"/>
      <c r="L51" s="158"/>
      <c r="M51" s="158">
        <v>3960</v>
      </c>
      <c r="N51" s="158">
        <v>3600</v>
      </c>
      <c r="O51" s="158"/>
      <c r="P51" s="158"/>
      <c r="Q51" s="158">
        <v>3960</v>
      </c>
      <c r="R51" s="158">
        <v>3600</v>
      </c>
      <c r="S51" s="158"/>
      <c r="T51" s="158"/>
      <c r="U51" s="162"/>
    </row>
    <row r="52" spans="1:21" ht="38.25">
      <c r="A52" s="143" t="s">
        <v>428</v>
      </c>
      <c r="B52" s="144" t="s">
        <v>429</v>
      </c>
      <c r="C52" s="144"/>
      <c r="D52" s="145" t="s">
        <v>276</v>
      </c>
      <c r="E52" s="145" t="s">
        <v>430</v>
      </c>
      <c r="F52" s="145"/>
      <c r="G52" s="158">
        <v>2640</v>
      </c>
      <c r="H52" s="158">
        <v>2400</v>
      </c>
      <c r="I52" s="158"/>
      <c r="J52" s="158">
        <f t="shared" si="25"/>
        <v>240</v>
      </c>
      <c r="K52" s="158"/>
      <c r="L52" s="158"/>
      <c r="M52" s="158">
        <v>2640</v>
      </c>
      <c r="N52" s="158">
        <v>2400</v>
      </c>
      <c r="O52" s="158"/>
      <c r="P52" s="158"/>
      <c r="Q52" s="158">
        <v>2640</v>
      </c>
      <c r="R52" s="158">
        <v>2400</v>
      </c>
      <c r="S52" s="158"/>
      <c r="T52" s="158"/>
      <c r="U52" s="162"/>
    </row>
    <row r="53" spans="1:21" s="172" customFormat="1" ht="27.95" customHeight="1">
      <c r="A53" s="167"/>
      <c r="B53" s="168" t="s">
        <v>248</v>
      </c>
      <c r="C53" s="168"/>
      <c r="D53" s="169"/>
      <c r="E53" s="169"/>
      <c r="F53" s="169"/>
      <c r="G53" s="170">
        <f>SUM(G54:G76)</f>
        <v>26859</v>
      </c>
      <c r="H53" s="170">
        <f t="shared" ref="H53:T53" si="26">SUM(H54:H76)</f>
        <v>23820</v>
      </c>
      <c r="I53" s="170">
        <f t="shared" si="26"/>
        <v>0</v>
      </c>
      <c r="J53" s="170">
        <f t="shared" si="26"/>
        <v>3039</v>
      </c>
      <c r="K53" s="170">
        <f t="shared" si="26"/>
        <v>0</v>
      </c>
      <c r="L53" s="170">
        <f t="shared" si="26"/>
        <v>0</v>
      </c>
      <c r="M53" s="170">
        <f t="shared" si="26"/>
        <v>26859</v>
      </c>
      <c r="N53" s="170">
        <f t="shared" si="26"/>
        <v>23820</v>
      </c>
      <c r="O53" s="170">
        <f t="shared" si="26"/>
        <v>0</v>
      </c>
      <c r="P53" s="170">
        <f t="shared" si="26"/>
        <v>0</v>
      </c>
      <c r="Q53" s="170">
        <f t="shared" si="26"/>
        <v>26859</v>
      </c>
      <c r="R53" s="170">
        <f t="shared" si="26"/>
        <v>23820</v>
      </c>
      <c r="S53" s="170">
        <f t="shared" si="26"/>
        <v>0</v>
      </c>
      <c r="T53" s="170">
        <f t="shared" si="26"/>
        <v>0</v>
      </c>
      <c r="U53" s="171"/>
    </row>
    <row r="54" spans="1:21" ht="25.5">
      <c r="A54" s="143" t="s">
        <v>31</v>
      </c>
      <c r="B54" s="144" t="s">
        <v>468</v>
      </c>
      <c r="C54" s="144"/>
      <c r="D54" s="145" t="s">
        <v>484</v>
      </c>
      <c r="E54" s="145">
        <v>2021</v>
      </c>
      <c r="F54" s="145"/>
      <c r="G54" s="158">
        <f>H54+J54</f>
        <v>550</v>
      </c>
      <c r="H54" s="158">
        <v>500</v>
      </c>
      <c r="I54" s="158"/>
      <c r="J54" s="158">
        <v>50</v>
      </c>
      <c r="K54" s="158"/>
      <c r="L54" s="158"/>
      <c r="M54" s="158">
        <v>550</v>
      </c>
      <c r="N54" s="158">
        <v>500</v>
      </c>
      <c r="O54" s="158"/>
      <c r="P54" s="158"/>
      <c r="Q54" s="158">
        <v>550</v>
      </c>
      <c r="R54" s="158">
        <v>500</v>
      </c>
      <c r="S54" s="158"/>
      <c r="T54" s="158"/>
      <c r="U54" s="165"/>
    </row>
    <row r="55" spans="1:21" ht="25.5">
      <c r="A55" s="143" t="s">
        <v>36</v>
      </c>
      <c r="B55" s="144" t="s">
        <v>277</v>
      </c>
      <c r="C55" s="144"/>
      <c r="D55" s="145" t="s">
        <v>436</v>
      </c>
      <c r="E55" s="145">
        <v>2021</v>
      </c>
      <c r="F55" s="145"/>
      <c r="G55" s="158">
        <f t="shared" ref="G55:G76" si="27">H55+J55</f>
        <v>825</v>
      </c>
      <c r="H55" s="158">
        <v>750</v>
      </c>
      <c r="I55" s="158"/>
      <c r="J55" s="158">
        <v>75</v>
      </c>
      <c r="K55" s="158"/>
      <c r="L55" s="158"/>
      <c r="M55" s="158">
        <v>825</v>
      </c>
      <c r="N55" s="158">
        <v>750</v>
      </c>
      <c r="O55" s="158"/>
      <c r="P55" s="158"/>
      <c r="Q55" s="158">
        <v>825</v>
      </c>
      <c r="R55" s="158">
        <v>750</v>
      </c>
      <c r="S55" s="158"/>
      <c r="T55" s="158"/>
      <c r="U55" s="165"/>
    </row>
    <row r="56" spans="1:21" ht="25.5">
      <c r="A56" s="143" t="s">
        <v>181</v>
      </c>
      <c r="B56" s="144" t="s">
        <v>431</v>
      </c>
      <c r="C56" s="144"/>
      <c r="D56" s="145" t="s">
        <v>389</v>
      </c>
      <c r="E56" s="145">
        <v>2021</v>
      </c>
      <c r="F56" s="145"/>
      <c r="G56" s="158">
        <f t="shared" si="27"/>
        <v>165</v>
      </c>
      <c r="H56" s="158">
        <v>150</v>
      </c>
      <c r="I56" s="158"/>
      <c r="J56" s="158">
        <v>15</v>
      </c>
      <c r="K56" s="158"/>
      <c r="L56" s="158"/>
      <c r="M56" s="158">
        <v>165</v>
      </c>
      <c r="N56" s="158">
        <v>150</v>
      </c>
      <c r="O56" s="158"/>
      <c r="P56" s="158"/>
      <c r="Q56" s="158">
        <v>165</v>
      </c>
      <c r="R56" s="158">
        <v>150</v>
      </c>
      <c r="S56" s="158"/>
      <c r="T56" s="158"/>
      <c r="U56" s="165"/>
    </row>
    <row r="57" spans="1:21" ht="25.5">
      <c r="A57" s="143" t="s">
        <v>183</v>
      </c>
      <c r="B57" s="144" t="s">
        <v>432</v>
      </c>
      <c r="C57" s="144"/>
      <c r="D57" s="145" t="s">
        <v>391</v>
      </c>
      <c r="E57" s="145">
        <v>2021</v>
      </c>
      <c r="F57" s="145"/>
      <c r="G57" s="158">
        <f t="shared" si="27"/>
        <v>2550</v>
      </c>
      <c r="H57" s="158">
        <v>2295</v>
      </c>
      <c r="I57" s="158"/>
      <c r="J57" s="158">
        <v>255</v>
      </c>
      <c r="K57" s="158"/>
      <c r="L57" s="158"/>
      <c r="M57" s="158">
        <v>2550</v>
      </c>
      <c r="N57" s="158">
        <v>2295</v>
      </c>
      <c r="O57" s="158"/>
      <c r="P57" s="158"/>
      <c r="Q57" s="158">
        <v>2550</v>
      </c>
      <c r="R57" s="158">
        <v>2295</v>
      </c>
      <c r="S57" s="158"/>
      <c r="T57" s="158"/>
      <c r="U57" s="165"/>
    </row>
    <row r="58" spans="1:21" ht="25.5">
      <c r="A58" s="143" t="s">
        <v>414</v>
      </c>
      <c r="B58" s="144" t="s">
        <v>433</v>
      </c>
      <c r="C58" s="144"/>
      <c r="D58" s="145" t="s">
        <v>437</v>
      </c>
      <c r="E58" s="145">
        <v>2021</v>
      </c>
      <c r="F58" s="145"/>
      <c r="G58" s="158">
        <f t="shared" si="27"/>
        <v>1700</v>
      </c>
      <c r="H58" s="158">
        <v>1530</v>
      </c>
      <c r="I58" s="158"/>
      <c r="J58" s="158">
        <v>170</v>
      </c>
      <c r="K58" s="158"/>
      <c r="L58" s="158"/>
      <c r="M58" s="158">
        <v>1700</v>
      </c>
      <c r="N58" s="158">
        <v>1530</v>
      </c>
      <c r="O58" s="158"/>
      <c r="P58" s="158"/>
      <c r="Q58" s="158">
        <v>1700</v>
      </c>
      <c r="R58" s="158">
        <v>1530</v>
      </c>
      <c r="S58" s="158"/>
      <c r="T58" s="158"/>
      <c r="U58" s="165"/>
    </row>
    <row r="59" spans="1:21" ht="25.5">
      <c r="A59" s="143" t="s">
        <v>416</v>
      </c>
      <c r="B59" s="144" t="s">
        <v>435</v>
      </c>
      <c r="C59" s="144"/>
      <c r="D59" s="145" t="s">
        <v>389</v>
      </c>
      <c r="E59" s="145">
        <v>2021</v>
      </c>
      <c r="F59" s="145"/>
      <c r="G59" s="158">
        <f t="shared" si="27"/>
        <v>250</v>
      </c>
      <c r="H59" s="158">
        <v>225</v>
      </c>
      <c r="I59" s="158"/>
      <c r="J59" s="158">
        <v>25</v>
      </c>
      <c r="K59" s="158"/>
      <c r="L59" s="158"/>
      <c r="M59" s="158">
        <v>250</v>
      </c>
      <c r="N59" s="158">
        <v>225</v>
      </c>
      <c r="O59" s="158"/>
      <c r="P59" s="158"/>
      <c r="Q59" s="158">
        <v>250</v>
      </c>
      <c r="R59" s="158">
        <v>225</v>
      </c>
      <c r="S59" s="158"/>
      <c r="T59" s="158"/>
      <c r="U59" s="165"/>
    </row>
    <row r="60" spans="1:21" ht="25.5">
      <c r="A60" s="143">
        <v>1</v>
      </c>
      <c r="B60" s="144" t="s">
        <v>469</v>
      </c>
      <c r="C60" s="144"/>
      <c r="D60" s="145" t="s">
        <v>447</v>
      </c>
      <c r="E60" s="145">
        <v>2022</v>
      </c>
      <c r="F60" s="145"/>
      <c r="G60" s="158">
        <f t="shared" si="27"/>
        <v>2673</v>
      </c>
      <c r="H60" s="158">
        <v>2430</v>
      </c>
      <c r="I60" s="158"/>
      <c r="J60" s="158">
        <v>243</v>
      </c>
      <c r="K60" s="158"/>
      <c r="L60" s="158"/>
      <c r="M60" s="158">
        <v>2673</v>
      </c>
      <c r="N60" s="158">
        <v>2430</v>
      </c>
      <c r="O60" s="158"/>
      <c r="P60" s="158"/>
      <c r="Q60" s="158">
        <v>2673</v>
      </c>
      <c r="R60" s="158">
        <v>2430</v>
      </c>
      <c r="S60" s="158"/>
      <c r="T60" s="158"/>
      <c r="U60" s="181"/>
    </row>
    <row r="61" spans="1:21" ht="27.95" customHeight="1">
      <c r="A61" s="143">
        <v>2</v>
      </c>
      <c r="B61" s="144" t="s">
        <v>470</v>
      </c>
      <c r="C61" s="144"/>
      <c r="D61" s="145" t="s">
        <v>448</v>
      </c>
      <c r="E61" s="145">
        <v>2022</v>
      </c>
      <c r="F61" s="145"/>
      <c r="G61" s="158">
        <f t="shared" si="27"/>
        <v>2079</v>
      </c>
      <c r="H61" s="158">
        <v>1890</v>
      </c>
      <c r="I61" s="158"/>
      <c r="J61" s="158">
        <v>189</v>
      </c>
      <c r="K61" s="158"/>
      <c r="L61" s="158"/>
      <c r="M61" s="158">
        <v>2079</v>
      </c>
      <c r="N61" s="158">
        <v>1890</v>
      </c>
      <c r="O61" s="158"/>
      <c r="P61" s="158"/>
      <c r="Q61" s="158">
        <v>2079</v>
      </c>
      <c r="R61" s="158">
        <v>1890</v>
      </c>
      <c r="S61" s="158"/>
      <c r="T61" s="158"/>
      <c r="U61" s="181"/>
    </row>
    <row r="62" spans="1:21" ht="27.95" customHeight="1">
      <c r="A62" s="143">
        <v>3</v>
      </c>
      <c r="B62" s="144" t="s">
        <v>471</v>
      </c>
      <c r="C62" s="144"/>
      <c r="D62" s="145" t="s">
        <v>474</v>
      </c>
      <c r="E62" s="145">
        <v>2022</v>
      </c>
      <c r="F62" s="145"/>
      <c r="G62" s="158">
        <f t="shared" si="27"/>
        <v>1683</v>
      </c>
      <c r="H62" s="158">
        <v>1530</v>
      </c>
      <c r="I62" s="158"/>
      <c r="J62" s="158">
        <v>153</v>
      </c>
      <c r="K62" s="158"/>
      <c r="L62" s="158"/>
      <c r="M62" s="158">
        <v>1683</v>
      </c>
      <c r="N62" s="158">
        <v>1530</v>
      </c>
      <c r="O62" s="158"/>
      <c r="P62" s="158"/>
      <c r="Q62" s="158">
        <v>1683</v>
      </c>
      <c r="R62" s="158">
        <v>1530</v>
      </c>
      <c r="S62" s="158"/>
      <c r="T62" s="158"/>
      <c r="U62" s="181"/>
    </row>
    <row r="63" spans="1:21" ht="27.95" customHeight="1">
      <c r="A63" s="143">
        <v>4</v>
      </c>
      <c r="B63" s="144" t="s">
        <v>439</v>
      </c>
      <c r="C63" s="144"/>
      <c r="D63" s="145" t="s">
        <v>475</v>
      </c>
      <c r="E63" s="145">
        <v>2023</v>
      </c>
      <c r="F63" s="145"/>
      <c r="G63" s="158">
        <f t="shared" si="27"/>
        <v>550</v>
      </c>
      <c r="H63" s="158">
        <v>500</v>
      </c>
      <c r="I63" s="158"/>
      <c r="J63" s="158">
        <v>50</v>
      </c>
      <c r="K63" s="158"/>
      <c r="L63" s="158"/>
      <c r="M63" s="158">
        <v>550</v>
      </c>
      <c r="N63" s="158">
        <v>500</v>
      </c>
      <c r="O63" s="158"/>
      <c r="P63" s="158"/>
      <c r="Q63" s="158">
        <v>550</v>
      </c>
      <c r="R63" s="158">
        <v>500</v>
      </c>
      <c r="S63" s="158"/>
      <c r="T63" s="158"/>
      <c r="U63" s="181"/>
    </row>
    <row r="64" spans="1:21" ht="27.95" customHeight="1">
      <c r="A64" s="143">
        <v>5</v>
      </c>
      <c r="B64" s="144" t="s">
        <v>440</v>
      </c>
      <c r="C64" s="144"/>
      <c r="D64" s="145" t="s">
        <v>476</v>
      </c>
      <c r="E64" s="145">
        <v>2023</v>
      </c>
      <c r="F64" s="145"/>
      <c r="G64" s="158">
        <f t="shared" si="27"/>
        <v>550</v>
      </c>
      <c r="H64" s="158">
        <v>500</v>
      </c>
      <c r="I64" s="158"/>
      <c r="J64" s="158">
        <v>50</v>
      </c>
      <c r="K64" s="158"/>
      <c r="L64" s="158"/>
      <c r="M64" s="158">
        <v>550</v>
      </c>
      <c r="N64" s="158">
        <v>500</v>
      </c>
      <c r="O64" s="158"/>
      <c r="P64" s="158"/>
      <c r="Q64" s="158">
        <v>550</v>
      </c>
      <c r="R64" s="158">
        <v>500</v>
      </c>
      <c r="S64" s="158"/>
      <c r="T64" s="158"/>
      <c r="U64" s="181"/>
    </row>
    <row r="65" spans="1:21" ht="27.95" customHeight="1">
      <c r="A65" s="143">
        <v>6</v>
      </c>
      <c r="B65" s="144" t="s">
        <v>441</v>
      </c>
      <c r="C65" s="144"/>
      <c r="D65" s="145" t="s">
        <v>476</v>
      </c>
      <c r="E65" s="145">
        <v>2023</v>
      </c>
      <c r="F65" s="145"/>
      <c r="G65" s="158">
        <f t="shared" si="27"/>
        <v>1360</v>
      </c>
      <c r="H65" s="158">
        <v>680</v>
      </c>
      <c r="I65" s="158"/>
      <c r="J65" s="158">
        <v>680</v>
      </c>
      <c r="K65" s="158"/>
      <c r="L65" s="158"/>
      <c r="M65" s="158">
        <v>1360</v>
      </c>
      <c r="N65" s="158">
        <v>680</v>
      </c>
      <c r="O65" s="158"/>
      <c r="P65" s="158"/>
      <c r="Q65" s="158">
        <v>1360</v>
      </c>
      <c r="R65" s="158">
        <v>680</v>
      </c>
      <c r="S65" s="158"/>
      <c r="T65" s="158"/>
      <c r="U65" s="181"/>
    </row>
    <row r="66" spans="1:21" ht="27.95" customHeight="1">
      <c r="A66" s="143">
        <v>7</v>
      </c>
      <c r="B66" s="144" t="s">
        <v>442</v>
      </c>
      <c r="C66" s="144"/>
      <c r="D66" s="145" t="s">
        <v>448</v>
      </c>
      <c r="E66" s="145">
        <v>2023</v>
      </c>
      <c r="F66" s="145"/>
      <c r="G66" s="158">
        <f t="shared" si="27"/>
        <v>550</v>
      </c>
      <c r="H66" s="158">
        <v>500</v>
      </c>
      <c r="I66" s="158"/>
      <c r="J66" s="158">
        <v>50</v>
      </c>
      <c r="K66" s="158"/>
      <c r="L66" s="158"/>
      <c r="M66" s="158">
        <v>550</v>
      </c>
      <c r="N66" s="158">
        <v>500</v>
      </c>
      <c r="O66" s="158"/>
      <c r="P66" s="158"/>
      <c r="Q66" s="158">
        <v>550</v>
      </c>
      <c r="R66" s="158">
        <v>500</v>
      </c>
      <c r="S66" s="158"/>
      <c r="T66" s="158"/>
      <c r="U66" s="181"/>
    </row>
    <row r="67" spans="1:21" ht="27.75" customHeight="1">
      <c r="A67" s="143">
        <v>8</v>
      </c>
      <c r="B67" s="144" t="s">
        <v>472</v>
      </c>
      <c r="C67" s="144"/>
      <c r="D67" s="145" t="s">
        <v>447</v>
      </c>
      <c r="E67" s="145">
        <v>2023</v>
      </c>
      <c r="F67" s="145"/>
      <c r="G67" s="158">
        <f t="shared" si="27"/>
        <v>2673</v>
      </c>
      <c r="H67" s="158">
        <v>2430</v>
      </c>
      <c r="I67" s="158"/>
      <c r="J67" s="158">
        <v>243</v>
      </c>
      <c r="K67" s="158"/>
      <c r="L67" s="158"/>
      <c r="M67" s="158">
        <v>2673</v>
      </c>
      <c r="N67" s="158">
        <v>2430</v>
      </c>
      <c r="O67" s="158"/>
      <c r="P67" s="158"/>
      <c r="Q67" s="158">
        <v>2673</v>
      </c>
      <c r="R67" s="158">
        <v>2430</v>
      </c>
      <c r="S67" s="158"/>
      <c r="T67" s="158"/>
      <c r="U67" s="181"/>
    </row>
    <row r="68" spans="1:21" ht="27.95" customHeight="1">
      <c r="A68" s="143">
        <v>9</v>
      </c>
      <c r="B68" s="144" t="s">
        <v>443</v>
      </c>
      <c r="C68" s="144"/>
      <c r="D68" s="145" t="s">
        <v>449</v>
      </c>
      <c r="E68" s="145">
        <v>2024</v>
      </c>
      <c r="F68" s="145"/>
      <c r="G68" s="158">
        <f t="shared" si="27"/>
        <v>550</v>
      </c>
      <c r="H68" s="158">
        <v>500</v>
      </c>
      <c r="I68" s="158"/>
      <c r="J68" s="158">
        <v>50</v>
      </c>
      <c r="K68" s="158"/>
      <c r="L68" s="158"/>
      <c r="M68" s="158">
        <v>550</v>
      </c>
      <c r="N68" s="158">
        <v>500</v>
      </c>
      <c r="O68" s="158"/>
      <c r="P68" s="158"/>
      <c r="Q68" s="158">
        <v>550</v>
      </c>
      <c r="R68" s="158">
        <v>500</v>
      </c>
      <c r="S68" s="158"/>
      <c r="T68" s="158"/>
      <c r="U68" s="181"/>
    </row>
    <row r="69" spans="1:21" ht="27.95" customHeight="1">
      <c r="A69" s="143">
        <v>10</v>
      </c>
      <c r="B69" s="144" t="s">
        <v>444</v>
      </c>
      <c r="C69" s="144"/>
      <c r="D69" s="145" t="s">
        <v>477</v>
      </c>
      <c r="E69" s="145">
        <v>2024</v>
      </c>
      <c r="F69" s="145"/>
      <c r="G69" s="158">
        <f t="shared" si="27"/>
        <v>935</v>
      </c>
      <c r="H69" s="158">
        <v>850</v>
      </c>
      <c r="I69" s="158"/>
      <c r="J69" s="158">
        <v>85</v>
      </c>
      <c r="K69" s="158"/>
      <c r="L69" s="158"/>
      <c r="M69" s="158">
        <v>935</v>
      </c>
      <c r="N69" s="158">
        <v>850</v>
      </c>
      <c r="O69" s="158"/>
      <c r="P69" s="158"/>
      <c r="Q69" s="158">
        <v>935</v>
      </c>
      <c r="R69" s="158">
        <v>850</v>
      </c>
      <c r="S69" s="158"/>
      <c r="T69" s="158"/>
      <c r="U69" s="181"/>
    </row>
    <row r="70" spans="1:21" ht="27.95" customHeight="1">
      <c r="A70" s="143">
        <v>11</v>
      </c>
      <c r="B70" s="144" t="s">
        <v>445</v>
      </c>
      <c r="C70" s="144"/>
      <c r="D70" s="145" t="s">
        <v>448</v>
      </c>
      <c r="E70" s="145">
        <v>2024</v>
      </c>
      <c r="F70" s="145"/>
      <c r="G70" s="158">
        <f t="shared" si="27"/>
        <v>935</v>
      </c>
      <c r="H70" s="158">
        <v>850</v>
      </c>
      <c r="I70" s="158"/>
      <c r="J70" s="158">
        <v>85</v>
      </c>
      <c r="K70" s="158"/>
      <c r="L70" s="158"/>
      <c r="M70" s="158">
        <v>935</v>
      </c>
      <c r="N70" s="158">
        <v>850</v>
      </c>
      <c r="O70" s="158"/>
      <c r="P70" s="158"/>
      <c r="Q70" s="158">
        <v>935</v>
      </c>
      <c r="R70" s="158">
        <v>850</v>
      </c>
      <c r="S70" s="158"/>
      <c r="T70" s="158"/>
      <c r="U70" s="181"/>
    </row>
    <row r="71" spans="1:21" ht="27.95" customHeight="1">
      <c r="A71" s="143">
        <v>12</v>
      </c>
      <c r="B71" s="144" t="s">
        <v>280</v>
      </c>
      <c r="C71" s="144"/>
      <c r="D71" s="145" t="s">
        <v>478</v>
      </c>
      <c r="E71" s="145">
        <v>2024</v>
      </c>
      <c r="F71" s="145"/>
      <c r="G71" s="158">
        <f t="shared" si="27"/>
        <v>550</v>
      </c>
      <c r="H71" s="158">
        <v>500</v>
      </c>
      <c r="I71" s="158"/>
      <c r="J71" s="158">
        <v>50</v>
      </c>
      <c r="K71" s="158"/>
      <c r="L71" s="158"/>
      <c r="M71" s="158">
        <v>550</v>
      </c>
      <c r="N71" s="158">
        <v>500</v>
      </c>
      <c r="O71" s="158"/>
      <c r="P71" s="158"/>
      <c r="Q71" s="158">
        <v>550</v>
      </c>
      <c r="R71" s="158">
        <v>500</v>
      </c>
      <c r="S71" s="158"/>
      <c r="T71" s="158"/>
      <c r="U71" s="165"/>
    </row>
    <row r="72" spans="1:21" ht="27.95" customHeight="1">
      <c r="A72" s="143">
        <v>13</v>
      </c>
      <c r="B72" s="144" t="s">
        <v>470</v>
      </c>
      <c r="C72" s="144"/>
      <c r="D72" s="145" t="s">
        <v>448</v>
      </c>
      <c r="E72" s="145">
        <v>2024</v>
      </c>
      <c r="F72" s="145"/>
      <c r="G72" s="158">
        <f t="shared" si="27"/>
        <v>2079</v>
      </c>
      <c r="H72" s="158">
        <v>1890</v>
      </c>
      <c r="I72" s="158"/>
      <c r="J72" s="158">
        <v>189</v>
      </c>
      <c r="K72" s="158"/>
      <c r="L72" s="158"/>
      <c r="M72" s="158">
        <v>2079</v>
      </c>
      <c r="N72" s="158">
        <v>1890</v>
      </c>
      <c r="O72" s="158"/>
      <c r="P72" s="158"/>
      <c r="Q72" s="158">
        <v>2079</v>
      </c>
      <c r="R72" s="158">
        <v>1890</v>
      </c>
      <c r="S72" s="158"/>
      <c r="T72" s="158"/>
      <c r="U72" s="165"/>
    </row>
    <row r="73" spans="1:21" ht="27.95" customHeight="1">
      <c r="A73" s="143">
        <v>14</v>
      </c>
      <c r="B73" s="144" t="s">
        <v>281</v>
      </c>
      <c r="C73" s="144"/>
      <c r="D73" s="145" t="s">
        <v>447</v>
      </c>
      <c r="E73" s="145">
        <v>2025</v>
      </c>
      <c r="F73" s="145"/>
      <c r="G73" s="158">
        <f t="shared" si="27"/>
        <v>550</v>
      </c>
      <c r="H73" s="158">
        <v>500</v>
      </c>
      <c r="I73" s="158"/>
      <c r="J73" s="158">
        <v>50</v>
      </c>
      <c r="K73" s="158"/>
      <c r="L73" s="158"/>
      <c r="M73" s="158">
        <v>550</v>
      </c>
      <c r="N73" s="158">
        <v>500</v>
      </c>
      <c r="O73" s="158"/>
      <c r="P73" s="158"/>
      <c r="Q73" s="158">
        <v>550</v>
      </c>
      <c r="R73" s="158">
        <v>500</v>
      </c>
      <c r="S73" s="158"/>
      <c r="T73" s="158"/>
      <c r="U73" s="165"/>
    </row>
    <row r="74" spans="1:21" ht="27.95" customHeight="1">
      <c r="A74" s="143">
        <v>15</v>
      </c>
      <c r="B74" s="144" t="s">
        <v>282</v>
      </c>
      <c r="C74" s="144"/>
      <c r="D74" s="145" t="s">
        <v>451</v>
      </c>
      <c r="E74" s="145">
        <v>2025</v>
      </c>
      <c r="F74" s="145"/>
      <c r="G74" s="158">
        <f t="shared" si="27"/>
        <v>550</v>
      </c>
      <c r="H74" s="158">
        <v>500</v>
      </c>
      <c r="I74" s="158"/>
      <c r="J74" s="158">
        <v>50</v>
      </c>
      <c r="K74" s="158"/>
      <c r="L74" s="158"/>
      <c r="M74" s="158">
        <v>550</v>
      </c>
      <c r="N74" s="158">
        <v>500</v>
      </c>
      <c r="O74" s="158"/>
      <c r="P74" s="158"/>
      <c r="Q74" s="158">
        <v>550</v>
      </c>
      <c r="R74" s="158">
        <v>500</v>
      </c>
      <c r="S74" s="158"/>
      <c r="T74" s="158"/>
      <c r="U74" s="165"/>
    </row>
    <row r="75" spans="1:21" ht="27.95" customHeight="1">
      <c r="A75" s="143">
        <v>16</v>
      </c>
      <c r="B75" s="144" t="s">
        <v>446</v>
      </c>
      <c r="C75" s="144"/>
      <c r="D75" s="145" t="s">
        <v>450</v>
      </c>
      <c r="E75" s="145">
        <v>2025</v>
      </c>
      <c r="F75" s="145"/>
      <c r="G75" s="158">
        <f t="shared" si="27"/>
        <v>1122</v>
      </c>
      <c r="H75" s="158">
        <v>1020</v>
      </c>
      <c r="I75" s="158"/>
      <c r="J75" s="158">
        <v>102</v>
      </c>
      <c r="K75" s="158"/>
      <c r="L75" s="158"/>
      <c r="M75" s="158">
        <v>1122</v>
      </c>
      <c r="N75" s="158">
        <v>1020</v>
      </c>
      <c r="O75" s="158"/>
      <c r="P75" s="158"/>
      <c r="Q75" s="158">
        <v>1122</v>
      </c>
      <c r="R75" s="158">
        <v>1020</v>
      </c>
      <c r="S75" s="158"/>
      <c r="T75" s="158"/>
      <c r="U75" s="165"/>
    </row>
    <row r="76" spans="1:21" ht="27.95" customHeight="1">
      <c r="A76" s="143">
        <v>17</v>
      </c>
      <c r="B76" s="144" t="s">
        <v>473</v>
      </c>
      <c r="C76" s="144"/>
      <c r="D76" s="145" t="s">
        <v>479</v>
      </c>
      <c r="E76" s="145">
        <v>2025</v>
      </c>
      <c r="F76" s="145"/>
      <c r="G76" s="158">
        <f t="shared" si="27"/>
        <v>1430</v>
      </c>
      <c r="H76" s="158">
        <v>1300</v>
      </c>
      <c r="I76" s="158"/>
      <c r="J76" s="158">
        <v>130</v>
      </c>
      <c r="K76" s="158"/>
      <c r="L76" s="158"/>
      <c r="M76" s="158">
        <v>1430</v>
      </c>
      <c r="N76" s="158">
        <v>1300</v>
      </c>
      <c r="O76" s="158"/>
      <c r="P76" s="158"/>
      <c r="Q76" s="158">
        <v>1430</v>
      </c>
      <c r="R76" s="158">
        <v>1300</v>
      </c>
      <c r="S76" s="158"/>
      <c r="T76" s="158"/>
      <c r="U76" s="165"/>
    </row>
    <row r="77" spans="1:21" s="155" customFormat="1" ht="30" customHeight="1">
      <c r="A77" s="157" t="s">
        <v>21</v>
      </c>
      <c r="B77" s="142" t="s">
        <v>284</v>
      </c>
      <c r="C77" s="142"/>
      <c r="D77" s="147"/>
      <c r="E77" s="147">
        <f>E79+E101</f>
        <v>0</v>
      </c>
      <c r="F77" s="147">
        <f>F79+F101</f>
        <v>0</v>
      </c>
      <c r="G77" s="159">
        <f t="shared" ref="G77:T77" si="28">G78+G102</f>
        <v>100785.57399999999</v>
      </c>
      <c r="H77" s="159">
        <f t="shared" si="28"/>
        <v>91405.573999999993</v>
      </c>
      <c r="I77" s="159">
        <f t="shared" si="28"/>
        <v>5007</v>
      </c>
      <c r="J77" s="159">
        <f t="shared" si="28"/>
        <v>4373</v>
      </c>
      <c r="K77" s="159">
        <f t="shared" si="28"/>
        <v>7720.0010000000002</v>
      </c>
      <c r="L77" s="159">
        <f t="shared" si="28"/>
        <v>7720.0010000000002</v>
      </c>
      <c r="M77" s="159">
        <f t="shared" si="28"/>
        <v>91528.573000000004</v>
      </c>
      <c r="N77" s="159">
        <f t="shared" si="28"/>
        <v>83685.573000000004</v>
      </c>
      <c r="O77" s="159">
        <f t="shared" si="28"/>
        <v>0</v>
      </c>
      <c r="P77" s="159">
        <f t="shared" si="28"/>
        <v>0</v>
      </c>
      <c r="Q77" s="159">
        <f t="shared" si="28"/>
        <v>91528.573000000004</v>
      </c>
      <c r="R77" s="159">
        <f t="shared" si="28"/>
        <v>83685.573000000004</v>
      </c>
      <c r="S77" s="159">
        <f t="shared" si="28"/>
        <v>0</v>
      </c>
      <c r="T77" s="159">
        <f t="shared" si="28"/>
        <v>0</v>
      </c>
      <c r="U77" s="161"/>
    </row>
    <row r="78" spans="1:21" s="155" customFormat="1" ht="26.25" customHeight="1">
      <c r="A78" s="146"/>
      <c r="B78" s="146" t="s">
        <v>285</v>
      </c>
      <c r="C78" s="146"/>
      <c r="D78" s="146"/>
      <c r="E78" s="146"/>
      <c r="F78" s="146"/>
      <c r="G78" s="164">
        <f>G79</f>
        <v>27972</v>
      </c>
      <c r="H78" s="164">
        <f t="shared" ref="H78:T78" si="29">H79</f>
        <v>26379</v>
      </c>
      <c r="I78" s="164">
        <f t="shared" si="29"/>
        <v>0</v>
      </c>
      <c r="J78" s="164">
        <f t="shared" si="29"/>
        <v>1593</v>
      </c>
      <c r="K78" s="164">
        <f t="shared" si="29"/>
        <v>0</v>
      </c>
      <c r="L78" s="164">
        <f t="shared" si="29"/>
        <v>0</v>
      </c>
      <c r="M78" s="164">
        <f t="shared" si="29"/>
        <v>27972</v>
      </c>
      <c r="N78" s="164">
        <f t="shared" si="29"/>
        <v>26379</v>
      </c>
      <c r="O78" s="164">
        <f t="shared" si="29"/>
        <v>0</v>
      </c>
      <c r="P78" s="164">
        <f t="shared" si="29"/>
        <v>0</v>
      </c>
      <c r="Q78" s="164">
        <f t="shared" si="29"/>
        <v>27972</v>
      </c>
      <c r="R78" s="164">
        <f t="shared" si="29"/>
        <v>26379</v>
      </c>
      <c r="S78" s="164">
        <f t="shared" si="29"/>
        <v>0</v>
      </c>
      <c r="T78" s="164">
        <f t="shared" si="29"/>
        <v>0</v>
      </c>
      <c r="U78" s="163"/>
    </row>
    <row r="79" spans="1:21" ht="27.95" customHeight="1">
      <c r="A79" s="146" t="s">
        <v>32</v>
      </c>
      <c r="B79" s="142" t="s">
        <v>49</v>
      </c>
      <c r="C79" s="142"/>
      <c r="D79" s="157"/>
      <c r="E79" s="157"/>
      <c r="F79" s="157"/>
      <c r="G79" s="159">
        <f>G80+G87+G94</f>
        <v>27972</v>
      </c>
      <c r="H79" s="159">
        <f t="shared" ref="H79:T79" si="30">H80+H87+H94</f>
        <v>26379</v>
      </c>
      <c r="I79" s="159">
        <f t="shared" si="30"/>
        <v>0</v>
      </c>
      <c r="J79" s="159">
        <f t="shared" si="30"/>
        <v>1593</v>
      </c>
      <c r="K79" s="159">
        <f t="shared" si="30"/>
        <v>0</v>
      </c>
      <c r="L79" s="159">
        <f t="shared" si="30"/>
        <v>0</v>
      </c>
      <c r="M79" s="159">
        <f t="shared" si="30"/>
        <v>27972</v>
      </c>
      <c r="N79" s="159">
        <f t="shared" si="30"/>
        <v>26379</v>
      </c>
      <c r="O79" s="159">
        <f t="shared" si="30"/>
        <v>0</v>
      </c>
      <c r="P79" s="159">
        <f t="shared" si="30"/>
        <v>0</v>
      </c>
      <c r="Q79" s="159">
        <f t="shared" si="30"/>
        <v>27972</v>
      </c>
      <c r="R79" s="159">
        <f t="shared" si="30"/>
        <v>26379</v>
      </c>
      <c r="S79" s="159">
        <f t="shared" si="30"/>
        <v>0</v>
      </c>
      <c r="T79" s="159">
        <f t="shared" si="30"/>
        <v>0</v>
      </c>
      <c r="U79" s="162"/>
    </row>
    <row r="80" spans="1:21" ht="27.95" customHeight="1">
      <c r="A80" s="146"/>
      <c r="B80" s="142" t="s">
        <v>266</v>
      </c>
      <c r="C80" s="142"/>
      <c r="D80" s="157"/>
      <c r="E80" s="157"/>
      <c r="F80" s="157"/>
      <c r="G80" s="159">
        <f t="shared" ref="G80:L80" si="31">SUM(G81:G86)</f>
        <v>7747</v>
      </c>
      <c r="H80" s="159">
        <f t="shared" si="31"/>
        <v>6984</v>
      </c>
      <c r="I80" s="159">
        <f t="shared" si="31"/>
        <v>0</v>
      </c>
      <c r="J80" s="159">
        <f t="shared" si="31"/>
        <v>763</v>
      </c>
      <c r="K80" s="159">
        <f t="shared" si="31"/>
        <v>0</v>
      </c>
      <c r="L80" s="159">
        <f t="shared" si="31"/>
        <v>0</v>
      </c>
      <c r="M80" s="159">
        <f>SUM(M81:M86)</f>
        <v>7747</v>
      </c>
      <c r="N80" s="159">
        <f t="shared" ref="N80:T80" si="32">SUM(N81:N86)</f>
        <v>6984</v>
      </c>
      <c r="O80" s="159">
        <f t="shared" si="32"/>
        <v>0</v>
      </c>
      <c r="P80" s="159">
        <f t="shared" si="32"/>
        <v>0</v>
      </c>
      <c r="Q80" s="159">
        <f t="shared" si="32"/>
        <v>7747</v>
      </c>
      <c r="R80" s="159">
        <f t="shared" si="32"/>
        <v>6984</v>
      </c>
      <c r="S80" s="159">
        <f t="shared" si="32"/>
        <v>0</v>
      </c>
      <c r="T80" s="159">
        <f t="shared" si="32"/>
        <v>0</v>
      </c>
      <c r="U80" s="162"/>
    </row>
    <row r="81" spans="1:21" ht="36.75" customHeight="1">
      <c r="A81" s="143">
        <v>1</v>
      </c>
      <c r="B81" s="144" t="s">
        <v>272</v>
      </c>
      <c r="C81" s="144"/>
      <c r="D81" s="145" t="s">
        <v>388</v>
      </c>
      <c r="E81" s="145">
        <v>2021</v>
      </c>
      <c r="F81" s="145"/>
      <c r="G81" s="158">
        <f>H81+J81</f>
        <v>1300</v>
      </c>
      <c r="H81" s="158">
        <v>1170</v>
      </c>
      <c r="I81" s="158"/>
      <c r="J81" s="158">
        <v>130</v>
      </c>
      <c r="K81" s="158"/>
      <c r="L81" s="158"/>
      <c r="M81" s="158">
        <f>G81</f>
        <v>1300</v>
      </c>
      <c r="N81" s="158">
        <f>H81</f>
        <v>1170</v>
      </c>
      <c r="O81" s="158"/>
      <c r="P81" s="158"/>
      <c r="Q81" s="158">
        <f>M81</f>
        <v>1300</v>
      </c>
      <c r="R81" s="158">
        <f>N81</f>
        <v>1170</v>
      </c>
      <c r="S81" s="158"/>
      <c r="T81" s="158"/>
      <c r="U81" s="162"/>
    </row>
    <row r="82" spans="1:21" ht="27.95" customHeight="1">
      <c r="A82" s="143">
        <v>2</v>
      </c>
      <c r="B82" s="144" t="s">
        <v>372</v>
      </c>
      <c r="C82" s="144"/>
      <c r="D82" s="145" t="s">
        <v>395</v>
      </c>
      <c r="E82" s="145">
        <v>2021</v>
      </c>
      <c r="F82" s="145"/>
      <c r="G82" s="158">
        <f t="shared" ref="G82:G86" si="33">H82+J82</f>
        <v>1287</v>
      </c>
      <c r="H82" s="158">
        <v>1170</v>
      </c>
      <c r="I82" s="158"/>
      <c r="J82" s="158">
        <v>117</v>
      </c>
      <c r="K82" s="158"/>
      <c r="L82" s="158"/>
      <c r="M82" s="158">
        <f t="shared" ref="M82:M86" si="34">G82</f>
        <v>1287</v>
      </c>
      <c r="N82" s="158">
        <f t="shared" ref="N82:N86" si="35">H82</f>
        <v>1170</v>
      </c>
      <c r="O82" s="158"/>
      <c r="P82" s="158"/>
      <c r="Q82" s="158">
        <f t="shared" ref="Q82:Q86" si="36">M82</f>
        <v>1287</v>
      </c>
      <c r="R82" s="158">
        <f t="shared" ref="R82:R86" si="37">N82</f>
        <v>1170</v>
      </c>
      <c r="S82" s="158"/>
      <c r="T82" s="158"/>
      <c r="U82" s="162"/>
    </row>
    <row r="83" spans="1:21" ht="38.25" customHeight="1">
      <c r="A83" s="143">
        <v>3</v>
      </c>
      <c r="B83" s="144" t="s">
        <v>373</v>
      </c>
      <c r="C83" s="144"/>
      <c r="D83" s="145" t="s">
        <v>386</v>
      </c>
      <c r="E83" s="145">
        <v>2023</v>
      </c>
      <c r="F83" s="145"/>
      <c r="G83" s="158">
        <f t="shared" si="33"/>
        <v>1080</v>
      </c>
      <c r="H83" s="158">
        <v>972</v>
      </c>
      <c r="I83" s="158"/>
      <c r="J83" s="158">
        <v>108</v>
      </c>
      <c r="K83" s="158"/>
      <c r="L83" s="158"/>
      <c r="M83" s="158">
        <f t="shared" si="34"/>
        <v>1080</v>
      </c>
      <c r="N83" s="158">
        <f t="shared" si="35"/>
        <v>972</v>
      </c>
      <c r="O83" s="158"/>
      <c r="P83" s="158"/>
      <c r="Q83" s="158">
        <f t="shared" si="36"/>
        <v>1080</v>
      </c>
      <c r="R83" s="158">
        <f t="shared" si="37"/>
        <v>972</v>
      </c>
      <c r="S83" s="158"/>
      <c r="T83" s="158"/>
      <c r="U83" s="162"/>
    </row>
    <row r="84" spans="1:21" ht="34.5" customHeight="1">
      <c r="A84" s="143">
        <v>4</v>
      </c>
      <c r="B84" s="144" t="s">
        <v>374</v>
      </c>
      <c r="C84" s="144"/>
      <c r="D84" s="145" t="s">
        <v>392</v>
      </c>
      <c r="E84" s="145">
        <v>2024</v>
      </c>
      <c r="F84" s="145"/>
      <c r="G84" s="158">
        <f t="shared" si="33"/>
        <v>1400</v>
      </c>
      <c r="H84" s="158">
        <v>1260</v>
      </c>
      <c r="I84" s="158"/>
      <c r="J84" s="158">
        <v>140</v>
      </c>
      <c r="K84" s="158"/>
      <c r="L84" s="158"/>
      <c r="M84" s="158">
        <f t="shared" si="34"/>
        <v>1400</v>
      </c>
      <c r="N84" s="158">
        <f t="shared" si="35"/>
        <v>1260</v>
      </c>
      <c r="O84" s="158"/>
      <c r="P84" s="158"/>
      <c r="Q84" s="158">
        <f t="shared" si="36"/>
        <v>1400</v>
      </c>
      <c r="R84" s="158">
        <f t="shared" si="37"/>
        <v>1260</v>
      </c>
      <c r="S84" s="158"/>
      <c r="T84" s="158"/>
      <c r="U84" s="162"/>
    </row>
    <row r="85" spans="1:21" ht="39.75" customHeight="1">
      <c r="A85" s="143">
        <v>5</v>
      </c>
      <c r="B85" s="144" t="s">
        <v>375</v>
      </c>
      <c r="C85" s="144"/>
      <c r="D85" s="145" t="s">
        <v>388</v>
      </c>
      <c r="E85" s="145">
        <v>2023</v>
      </c>
      <c r="F85" s="145"/>
      <c r="G85" s="158">
        <f t="shared" si="33"/>
        <v>1600</v>
      </c>
      <c r="H85" s="158">
        <v>1440</v>
      </c>
      <c r="I85" s="158"/>
      <c r="J85" s="158">
        <v>160</v>
      </c>
      <c r="K85" s="158"/>
      <c r="L85" s="158"/>
      <c r="M85" s="158">
        <f t="shared" si="34"/>
        <v>1600</v>
      </c>
      <c r="N85" s="158">
        <f t="shared" si="35"/>
        <v>1440</v>
      </c>
      <c r="O85" s="158"/>
      <c r="P85" s="158"/>
      <c r="Q85" s="158">
        <f t="shared" si="36"/>
        <v>1600</v>
      </c>
      <c r="R85" s="158">
        <f t="shared" si="37"/>
        <v>1440</v>
      </c>
      <c r="S85" s="158"/>
      <c r="T85" s="158"/>
      <c r="U85" s="162"/>
    </row>
    <row r="86" spans="1:21" ht="37.5" customHeight="1">
      <c r="A86" s="143">
        <v>6</v>
      </c>
      <c r="B86" s="144" t="s">
        <v>376</v>
      </c>
      <c r="C86" s="144"/>
      <c r="D86" s="145" t="s">
        <v>388</v>
      </c>
      <c r="E86" s="145">
        <v>2022</v>
      </c>
      <c r="F86" s="145"/>
      <c r="G86" s="158">
        <f t="shared" si="33"/>
        <v>1080</v>
      </c>
      <c r="H86" s="158">
        <v>972</v>
      </c>
      <c r="I86" s="158"/>
      <c r="J86" s="158">
        <v>108</v>
      </c>
      <c r="K86" s="158"/>
      <c r="L86" s="158"/>
      <c r="M86" s="158">
        <f t="shared" si="34"/>
        <v>1080</v>
      </c>
      <c r="N86" s="158">
        <f t="shared" si="35"/>
        <v>972</v>
      </c>
      <c r="O86" s="158"/>
      <c r="P86" s="158"/>
      <c r="Q86" s="158">
        <f t="shared" si="36"/>
        <v>1080</v>
      </c>
      <c r="R86" s="158">
        <f t="shared" si="37"/>
        <v>972</v>
      </c>
      <c r="S86" s="158"/>
      <c r="T86" s="158"/>
      <c r="U86" s="162"/>
    </row>
    <row r="87" spans="1:21" ht="24" customHeight="1">
      <c r="A87" s="146"/>
      <c r="B87" s="142" t="s">
        <v>247</v>
      </c>
      <c r="C87" s="142"/>
      <c r="D87" s="157"/>
      <c r="E87" s="157"/>
      <c r="F87" s="157"/>
      <c r="G87" s="159">
        <f t="shared" ref="G87" si="38">SUM(G88:G93)</f>
        <v>11100</v>
      </c>
      <c r="H87" s="159">
        <f t="shared" ref="H87" si="39">SUM(H88:H93)</f>
        <v>11100</v>
      </c>
      <c r="I87" s="159">
        <f t="shared" ref="I87" si="40">SUM(I88:I93)</f>
        <v>0</v>
      </c>
      <c r="J87" s="159">
        <f t="shared" ref="J87" si="41">SUM(J88:J93)</f>
        <v>0</v>
      </c>
      <c r="K87" s="159">
        <f t="shared" ref="K87" si="42">SUM(K88:K93)</f>
        <v>0</v>
      </c>
      <c r="L87" s="159">
        <f t="shared" ref="L87" si="43">SUM(L88:L93)</f>
        <v>0</v>
      </c>
      <c r="M87" s="159">
        <f>SUM(M88:M93)</f>
        <v>11100</v>
      </c>
      <c r="N87" s="159">
        <f t="shared" ref="N87" si="44">SUM(N88:N93)</f>
        <v>11100</v>
      </c>
      <c r="O87" s="159">
        <f t="shared" ref="O87" si="45">SUM(O88:O93)</f>
        <v>0</v>
      </c>
      <c r="P87" s="159">
        <f t="shared" ref="P87" si="46">SUM(P88:P93)</f>
        <v>0</v>
      </c>
      <c r="Q87" s="159">
        <f t="shared" ref="Q87" si="47">SUM(Q88:Q93)</f>
        <v>11100</v>
      </c>
      <c r="R87" s="159">
        <f t="shared" ref="R87" si="48">SUM(R88:R93)</f>
        <v>11100</v>
      </c>
      <c r="S87" s="159">
        <f t="shared" ref="S87" si="49">SUM(S88:S93)</f>
        <v>0</v>
      </c>
      <c r="T87" s="159">
        <f t="shared" ref="T87" si="50">SUM(T88:T93)</f>
        <v>0</v>
      </c>
      <c r="U87" s="161"/>
    </row>
    <row r="88" spans="1:21" ht="38.25">
      <c r="A88" s="143" t="s">
        <v>31</v>
      </c>
      <c r="B88" s="144" t="s">
        <v>410</v>
      </c>
      <c r="C88" s="144"/>
      <c r="D88" s="145" t="s">
        <v>274</v>
      </c>
      <c r="E88" s="145">
        <v>2021</v>
      </c>
      <c r="F88" s="145"/>
      <c r="G88" s="158">
        <v>2700</v>
      </c>
      <c r="H88" s="158">
        <v>2700</v>
      </c>
      <c r="I88" s="158"/>
      <c r="J88" s="158"/>
      <c r="K88" s="158"/>
      <c r="L88" s="158"/>
      <c r="M88" s="158">
        <v>2700</v>
      </c>
      <c r="N88" s="158">
        <v>2700</v>
      </c>
      <c r="O88" s="158"/>
      <c r="P88" s="158"/>
      <c r="Q88" s="158">
        <v>2700</v>
      </c>
      <c r="R88" s="158">
        <v>2700</v>
      </c>
      <c r="S88" s="158"/>
      <c r="T88" s="158"/>
      <c r="U88" s="259" t="s">
        <v>452</v>
      </c>
    </row>
    <row r="89" spans="1:21" ht="25.5">
      <c r="A89" s="143" t="s">
        <v>36</v>
      </c>
      <c r="B89" s="144" t="s">
        <v>411</v>
      </c>
      <c r="C89" s="144"/>
      <c r="D89" s="145" t="s">
        <v>275</v>
      </c>
      <c r="E89" s="145">
        <v>2021</v>
      </c>
      <c r="F89" s="145"/>
      <c r="G89" s="158">
        <v>900</v>
      </c>
      <c r="H89" s="158">
        <v>900</v>
      </c>
      <c r="I89" s="158"/>
      <c r="J89" s="158"/>
      <c r="K89" s="158"/>
      <c r="L89" s="158"/>
      <c r="M89" s="158">
        <v>900</v>
      </c>
      <c r="N89" s="158">
        <v>900</v>
      </c>
      <c r="O89" s="158"/>
      <c r="P89" s="158"/>
      <c r="Q89" s="158">
        <v>900</v>
      </c>
      <c r="R89" s="158">
        <v>900</v>
      </c>
      <c r="S89" s="158"/>
      <c r="T89" s="158"/>
      <c r="U89" s="259"/>
    </row>
    <row r="90" spans="1:21" ht="25.5">
      <c r="A90" s="143" t="s">
        <v>181</v>
      </c>
      <c r="B90" s="144" t="s">
        <v>412</v>
      </c>
      <c r="C90" s="144"/>
      <c r="D90" s="145" t="s">
        <v>275</v>
      </c>
      <c r="E90" s="145">
        <v>2022</v>
      </c>
      <c r="F90" s="145"/>
      <c r="G90" s="158">
        <v>900</v>
      </c>
      <c r="H90" s="158">
        <v>900</v>
      </c>
      <c r="I90" s="158"/>
      <c r="J90" s="158"/>
      <c r="K90" s="158"/>
      <c r="L90" s="158"/>
      <c r="M90" s="158">
        <v>900</v>
      </c>
      <c r="N90" s="158">
        <v>900</v>
      </c>
      <c r="O90" s="158"/>
      <c r="P90" s="158"/>
      <c r="Q90" s="158">
        <v>900</v>
      </c>
      <c r="R90" s="158">
        <v>900</v>
      </c>
      <c r="S90" s="158"/>
      <c r="T90" s="158"/>
      <c r="U90" s="259"/>
    </row>
    <row r="91" spans="1:21" ht="25.5">
      <c r="A91" s="143" t="s">
        <v>183</v>
      </c>
      <c r="B91" s="144" t="s">
        <v>413</v>
      </c>
      <c r="C91" s="144"/>
      <c r="D91" s="145" t="s">
        <v>418</v>
      </c>
      <c r="E91" s="145">
        <v>2022</v>
      </c>
      <c r="F91" s="145"/>
      <c r="G91" s="158">
        <v>900</v>
      </c>
      <c r="H91" s="158">
        <v>900</v>
      </c>
      <c r="I91" s="158"/>
      <c r="J91" s="158"/>
      <c r="K91" s="158"/>
      <c r="L91" s="158"/>
      <c r="M91" s="158">
        <v>900</v>
      </c>
      <c r="N91" s="158">
        <v>900</v>
      </c>
      <c r="O91" s="158"/>
      <c r="P91" s="158"/>
      <c r="Q91" s="158">
        <v>900</v>
      </c>
      <c r="R91" s="158">
        <v>900</v>
      </c>
      <c r="S91" s="158"/>
      <c r="T91" s="158"/>
      <c r="U91" s="259"/>
    </row>
    <row r="92" spans="1:21" ht="25.5">
      <c r="A92" s="143" t="s">
        <v>414</v>
      </c>
      <c r="B92" s="144" t="s">
        <v>415</v>
      </c>
      <c r="C92" s="144"/>
      <c r="D92" s="145" t="s">
        <v>418</v>
      </c>
      <c r="E92" s="145">
        <v>2022</v>
      </c>
      <c r="F92" s="145"/>
      <c r="G92" s="158">
        <v>900</v>
      </c>
      <c r="H92" s="158">
        <v>900</v>
      </c>
      <c r="I92" s="158"/>
      <c r="J92" s="158"/>
      <c r="K92" s="158"/>
      <c r="L92" s="158"/>
      <c r="M92" s="158">
        <v>900</v>
      </c>
      <c r="N92" s="158">
        <v>900</v>
      </c>
      <c r="O92" s="158"/>
      <c r="P92" s="158"/>
      <c r="Q92" s="158">
        <v>900</v>
      </c>
      <c r="R92" s="158">
        <v>900</v>
      </c>
      <c r="S92" s="158"/>
      <c r="T92" s="158"/>
      <c r="U92" s="259"/>
    </row>
    <row r="93" spans="1:21" ht="25.5">
      <c r="A93" s="143" t="s">
        <v>416</v>
      </c>
      <c r="B93" s="144" t="s">
        <v>417</v>
      </c>
      <c r="C93" s="144"/>
      <c r="D93" s="145" t="s">
        <v>275</v>
      </c>
      <c r="E93" s="145">
        <v>2023</v>
      </c>
      <c r="F93" s="145"/>
      <c r="G93" s="158">
        <v>4800</v>
      </c>
      <c r="H93" s="158">
        <v>4800</v>
      </c>
      <c r="I93" s="158"/>
      <c r="J93" s="158"/>
      <c r="K93" s="158"/>
      <c r="L93" s="158"/>
      <c r="M93" s="158">
        <v>4800</v>
      </c>
      <c r="N93" s="158">
        <v>4800</v>
      </c>
      <c r="O93" s="158"/>
      <c r="P93" s="158"/>
      <c r="Q93" s="158">
        <v>4800</v>
      </c>
      <c r="R93" s="158">
        <v>4800</v>
      </c>
      <c r="S93" s="158"/>
      <c r="T93" s="158"/>
      <c r="U93" s="259"/>
    </row>
    <row r="94" spans="1:21" ht="27.75" customHeight="1">
      <c r="A94" s="146"/>
      <c r="B94" s="142" t="s">
        <v>248</v>
      </c>
      <c r="C94" s="142"/>
      <c r="D94" s="157"/>
      <c r="E94" s="157"/>
      <c r="F94" s="157"/>
      <c r="G94" s="159">
        <f>SUM(G95:G100)</f>
        <v>9125</v>
      </c>
      <c r="H94" s="159">
        <f t="shared" ref="H94:T94" si="51">SUM(H95:H100)</f>
        <v>8295</v>
      </c>
      <c r="I94" s="159">
        <f t="shared" si="51"/>
        <v>0</v>
      </c>
      <c r="J94" s="159">
        <f t="shared" si="51"/>
        <v>830</v>
      </c>
      <c r="K94" s="159">
        <f t="shared" si="51"/>
        <v>0</v>
      </c>
      <c r="L94" s="159">
        <f t="shared" si="51"/>
        <v>0</v>
      </c>
      <c r="M94" s="159">
        <f t="shared" si="51"/>
        <v>9125</v>
      </c>
      <c r="N94" s="159">
        <f t="shared" si="51"/>
        <v>8295</v>
      </c>
      <c r="O94" s="159">
        <f t="shared" si="51"/>
        <v>0</v>
      </c>
      <c r="P94" s="159">
        <f t="shared" si="51"/>
        <v>0</v>
      </c>
      <c r="Q94" s="159">
        <f t="shared" si="51"/>
        <v>9125</v>
      </c>
      <c r="R94" s="159">
        <f t="shared" si="51"/>
        <v>8295</v>
      </c>
      <c r="S94" s="159">
        <f t="shared" si="51"/>
        <v>0</v>
      </c>
      <c r="T94" s="159">
        <f t="shared" si="51"/>
        <v>0</v>
      </c>
      <c r="U94" s="161"/>
    </row>
    <row r="95" spans="1:21" ht="25.5">
      <c r="A95" s="143">
        <v>1</v>
      </c>
      <c r="B95" s="144" t="s">
        <v>283</v>
      </c>
      <c r="C95" s="144"/>
      <c r="D95" s="145" t="s">
        <v>393</v>
      </c>
      <c r="E95" s="145">
        <v>2021</v>
      </c>
      <c r="F95" s="145"/>
      <c r="G95" s="158">
        <v>1309</v>
      </c>
      <c r="H95" s="158">
        <v>1190</v>
      </c>
      <c r="I95" s="158"/>
      <c r="J95" s="158">
        <f>G95-H95</f>
        <v>119</v>
      </c>
      <c r="K95" s="158"/>
      <c r="L95" s="158"/>
      <c r="M95" s="158">
        <v>1309</v>
      </c>
      <c r="N95" s="158">
        <v>1190</v>
      </c>
      <c r="O95" s="158"/>
      <c r="P95" s="158"/>
      <c r="Q95" s="158">
        <v>1309</v>
      </c>
      <c r="R95" s="158">
        <v>1190</v>
      </c>
      <c r="S95" s="158"/>
      <c r="T95" s="158"/>
      <c r="U95" s="162"/>
    </row>
    <row r="96" spans="1:21" ht="38.25">
      <c r="A96" s="143">
        <v>2</v>
      </c>
      <c r="B96" s="144" t="s">
        <v>279</v>
      </c>
      <c r="C96" s="144"/>
      <c r="D96" s="145" t="s">
        <v>394</v>
      </c>
      <c r="E96" s="145">
        <v>2021</v>
      </c>
      <c r="F96" s="145"/>
      <c r="G96" s="158">
        <v>1309</v>
      </c>
      <c r="H96" s="158">
        <v>1190</v>
      </c>
      <c r="I96" s="158"/>
      <c r="J96" s="158">
        <f t="shared" ref="J96:J97" si="52">G96-H96</f>
        <v>119</v>
      </c>
      <c r="K96" s="158"/>
      <c r="L96" s="158"/>
      <c r="M96" s="158">
        <v>1309</v>
      </c>
      <c r="N96" s="158">
        <v>1190</v>
      </c>
      <c r="O96" s="158"/>
      <c r="P96" s="158"/>
      <c r="Q96" s="158">
        <v>1309</v>
      </c>
      <c r="R96" s="158">
        <v>1190</v>
      </c>
      <c r="S96" s="158"/>
      <c r="T96" s="158"/>
      <c r="U96" s="162"/>
    </row>
    <row r="97" spans="1:21" ht="25.5">
      <c r="A97" s="143">
        <v>3</v>
      </c>
      <c r="B97" s="144" t="s">
        <v>278</v>
      </c>
      <c r="C97" s="144"/>
      <c r="D97" s="145" t="s">
        <v>393</v>
      </c>
      <c r="E97" s="145">
        <v>2021</v>
      </c>
      <c r="F97" s="145"/>
      <c r="G97" s="158">
        <v>1309</v>
      </c>
      <c r="H97" s="158">
        <v>1190</v>
      </c>
      <c r="I97" s="158"/>
      <c r="J97" s="158">
        <f t="shared" si="52"/>
        <v>119</v>
      </c>
      <c r="K97" s="158"/>
      <c r="L97" s="158"/>
      <c r="M97" s="158">
        <v>1309</v>
      </c>
      <c r="N97" s="158">
        <v>1190</v>
      </c>
      <c r="O97" s="158"/>
      <c r="P97" s="158"/>
      <c r="Q97" s="158">
        <v>1309</v>
      </c>
      <c r="R97" s="158">
        <v>1190</v>
      </c>
      <c r="S97" s="158"/>
      <c r="T97" s="158"/>
      <c r="U97" s="162"/>
    </row>
    <row r="98" spans="1:21" ht="25.5">
      <c r="A98" s="143">
        <v>4</v>
      </c>
      <c r="B98" s="144" t="s">
        <v>480</v>
      </c>
      <c r="C98" s="144"/>
      <c r="D98" s="145" t="s">
        <v>481</v>
      </c>
      <c r="E98" s="145">
        <v>2022</v>
      </c>
      <c r="F98" s="145"/>
      <c r="G98" s="158">
        <f>H98+J98</f>
        <v>1980</v>
      </c>
      <c r="H98" s="158">
        <v>1800</v>
      </c>
      <c r="I98" s="158"/>
      <c r="J98" s="158">
        <v>180</v>
      </c>
      <c r="K98" s="158"/>
      <c r="L98" s="158"/>
      <c r="M98" s="158">
        <v>1980</v>
      </c>
      <c r="N98" s="158">
        <v>1800</v>
      </c>
      <c r="O98" s="158"/>
      <c r="P98" s="158"/>
      <c r="Q98" s="158">
        <v>1980</v>
      </c>
      <c r="R98" s="158">
        <v>1800</v>
      </c>
      <c r="S98" s="158"/>
      <c r="T98" s="158"/>
      <c r="U98" s="165"/>
    </row>
    <row r="99" spans="1:21" ht="38.25">
      <c r="A99" s="143">
        <v>5</v>
      </c>
      <c r="B99" s="144" t="s">
        <v>438</v>
      </c>
      <c r="C99" s="144"/>
      <c r="D99" s="145" t="s">
        <v>482</v>
      </c>
      <c r="E99" s="145">
        <v>2023</v>
      </c>
      <c r="F99" s="145"/>
      <c r="G99" s="158">
        <f t="shared" ref="G99:G100" si="53">H99+J99</f>
        <v>2525</v>
      </c>
      <c r="H99" s="158">
        <v>2295</v>
      </c>
      <c r="I99" s="158"/>
      <c r="J99" s="158">
        <v>230</v>
      </c>
      <c r="K99" s="158"/>
      <c r="L99" s="158"/>
      <c r="M99" s="158">
        <v>2525</v>
      </c>
      <c r="N99" s="158">
        <v>2295</v>
      </c>
      <c r="O99" s="158"/>
      <c r="P99" s="158"/>
      <c r="Q99" s="158">
        <v>2525</v>
      </c>
      <c r="R99" s="158">
        <v>2295</v>
      </c>
      <c r="S99" s="158"/>
      <c r="T99" s="158"/>
      <c r="U99" s="165"/>
    </row>
    <row r="100" spans="1:21" ht="25.5">
      <c r="A100" s="143">
        <v>6</v>
      </c>
      <c r="B100" s="144" t="s">
        <v>434</v>
      </c>
      <c r="C100" s="144"/>
      <c r="D100" s="145" t="s">
        <v>390</v>
      </c>
      <c r="E100" s="145">
        <v>2024</v>
      </c>
      <c r="F100" s="145"/>
      <c r="G100" s="158">
        <f t="shared" si="53"/>
        <v>693</v>
      </c>
      <c r="H100" s="158">
        <v>630</v>
      </c>
      <c r="I100" s="158"/>
      <c r="J100" s="158">
        <v>63</v>
      </c>
      <c r="K100" s="158"/>
      <c r="L100" s="158"/>
      <c r="M100" s="158">
        <v>693</v>
      </c>
      <c r="N100" s="158">
        <v>630</v>
      </c>
      <c r="O100" s="158"/>
      <c r="P100" s="158"/>
      <c r="Q100" s="158">
        <v>693</v>
      </c>
      <c r="R100" s="158">
        <v>630</v>
      </c>
      <c r="S100" s="158"/>
      <c r="T100" s="158"/>
      <c r="U100" s="165"/>
    </row>
    <row r="101" spans="1:21" ht="33.75" customHeight="1">
      <c r="A101" s="146" t="s">
        <v>48</v>
      </c>
      <c r="B101" s="142" t="s">
        <v>367</v>
      </c>
      <c r="C101" s="142"/>
      <c r="D101" s="157"/>
      <c r="E101" s="157"/>
      <c r="F101" s="157"/>
      <c r="G101" s="159">
        <v>0</v>
      </c>
      <c r="H101" s="159">
        <v>0</v>
      </c>
      <c r="I101" s="159">
        <v>0</v>
      </c>
      <c r="J101" s="159">
        <v>0</v>
      </c>
      <c r="K101" s="159">
        <v>0</v>
      </c>
      <c r="L101" s="159">
        <v>0</v>
      </c>
      <c r="M101" s="159">
        <v>0</v>
      </c>
      <c r="N101" s="159">
        <v>0</v>
      </c>
      <c r="O101" s="159">
        <v>0</v>
      </c>
      <c r="P101" s="159">
        <v>0</v>
      </c>
      <c r="Q101" s="159">
        <v>0</v>
      </c>
      <c r="R101" s="159">
        <v>0</v>
      </c>
      <c r="S101" s="159">
        <v>0</v>
      </c>
      <c r="T101" s="159">
        <v>0</v>
      </c>
      <c r="U101" s="162"/>
    </row>
    <row r="102" spans="1:21" s="155" customFormat="1" ht="26.25" customHeight="1">
      <c r="A102" s="157"/>
      <c r="B102" s="142" t="s">
        <v>286</v>
      </c>
      <c r="C102" s="142"/>
      <c r="D102" s="147"/>
      <c r="E102" s="147"/>
      <c r="F102" s="147"/>
      <c r="G102" s="159">
        <f t="shared" ref="G102:J102" si="54">G103+G105</f>
        <v>72813.573999999993</v>
      </c>
      <c r="H102" s="159">
        <f t="shared" si="54"/>
        <v>65026.574000000001</v>
      </c>
      <c r="I102" s="159">
        <f t="shared" si="54"/>
        <v>5007</v>
      </c>
      <c r="J102" s="159">
        <f t="shared" si="54"/>
        <v>2780</v>
      </c>
      <c r="K102" s="159">
        <f t="shared" ref="K102:T102" si="55">K103+K105</f>
        <v>7720.0010000000002</v>
      </c>
      <c r="L102" s="159">
        <f t="shared" si="55"/>
        <v>7720.0010000000002</v>
      </c>
      <c r="M102" s="159">
        <f t="shared" si="55"/>
        <v>63556.573000000004</v>
      </c>
      <c r="N102" s="159">
        <f t="shared" si="55"/>
        <v>57306.573000000004</v>
      </c>
      <c r="O102" s="159">
        <f t="shared" si="55"/>
        <v>0</v>
      </c>
      <c r="P102" s="159">
        <f t="shared" si="55"/>
        <v>0</v>
      </c>
      <c r="Q102" s="159">
        <f t="shared" si="55"/>
        <v>63556.573000000004</v>
      </c>
      <c r="R102" s="159">
        <f t="shared" si="55"/>
        <v>57306.573000000004</v>
      </c>
      <c r="S102" s="159">
        <f t="shared" si="55"/>
        <v>0</v>
      </c>
      <c r="T102" s="159">
        <f t="shared" si="55"/>
        <v>0</v>
      </c>
      <c r="U102" s="161"/>
    </row>
    <row r="103" spans="1:21" ht="27.95" customHeight="1">
      <c r="A103" s="146" t="s">
        <v>32</v>
      </c>
      <c r="B103" s="142" t="s">
        <v>49</v>
      </c>
      <c r="C103" s="142"/>
      <c r="D103" s="157"/>
      <c r="E103" s="157"/>
      <c r="F103" s="157"/>
      <c r="G103" s="159">
        <f t="shared" ref="G103:J103" si="56">G104</f>
        <v>14063.574000000001</v>
      </c>
      <c r="H103" s="159">
        <f t="shared" si="56"/>
        <v>12526.574000000001</v>
      </c>
      <c r="I103" s="159">
        <f t="shared" si="56"/>
        <v>1132</v>
      </c>
      <c r="J103" s="159">
        <f t="shared" si="56"/>
        <v>405</v>
      </c>
      <c r="K103" s="159">
        <f>K104</f>
        <v>7720.0010000000002</v>
      </c>
      <c r="L103" s="159">
        <f t="shared" ref="L103:T103" si="57">L104</f>
        <v>7720.0010000000002</v>
      </c>
      <c r="M103" s="159">
        <f t="shared" si="57"/>
        <v>4806.5730000000003</v>
      </c>
      <c r="N103" s="159">
        <f t="shared" si="57"/>
        <v>4806.5730000000003</v>
      </c>
      <c r="O103" s="159">
        <f t="shared" si="57"/>
        <v>0</v>
      </c>
      <c r="P103" s="159">
        <f t="shared" si="57"/>
        <v>0</v>
      </c>
      <c r="Q103" s="159">
        <f t="shared" si="57"/>
        <v>4806.5730000000003</v>
      </c>
      <c r="R103" s="159">
        <f t="shared" si="57"/>
        <v>4806.5730000000003</v>
      </c>
      <c r="S103" s="159">
        <f t="shared" si="57"/>
        <v>0</v>
      </c>
      <c r="T103" s="159">
        <f t="shared" si="57"/>
        <v>0</v>
      </c>
      <c r="U103" s="161"/>
    </row>
    <row r="104" spans="1:21" ht="42" customHeight="1">
      <c r="A104" s="143">
        <v>1</v>
      </c>
      <c r="B104" s="144" t="s">
        <v>459</v>
      </c>
      <c r="C104" s="144">
        <v>7778421</v>
      </c>
      <c r="D104" s="145" t="s">
        <v>248</v>
      </c>
      <c r="E104" s="145" t="s">
        <v>460</v>
      </c>
      <c r="F104" s="145" t="s">
        <v>461</v>
      </c>
      <c r="G104" s="158">
        <v>14063.574000000001</v>
      </c>
      <c r="H104" s="158">
        <v>12526.574000000001</v>
      </c>
      <c r="I104" s="158">
        <v>1132</v>
      </c>
      <c r="J104" s="158">
        <v>405</v>
      </c>
      <c r="K104" s="158">
        <v>7720.0010000000002</v>
      </c>
      <c r="L104" s="158">
        <v>7720.0010000000002</v>
      </c>
      <c r="M104" s="158">
        <v>4806.5730000000003</v>
      </c>
      <c r="N104" s="158">
        <v>4806.5730000000003</v>
      </c>
      <c r="O104" s="158"/>
      <c r="P104" s="158"/>
      <c r="Q104" s="158">
        <v>4806.5730000000003</v>
      </c>
      <c r="R104" s="158">
        <v>4806.5730000000003</v>
      </c>
      <c r="S104" s="158"/>
      <c r="T104" s="158"/>
      <c r="U104" s="162"/>
    </row>
    <row r="105" spans="1:21" ht="32.25" customHeight="1">
      <c r="A105" s="146" t="s">
        <v>48</v>
      </c>
      <c r="B105" s="142" t="s">
        <v>367</v>
      </c>
      <c r="C105" s="142"/>
      <c r="D105" s="157"/>
      <c r="E105" s="157"/>
      <c r="F105" s="157"/>
      <c r="G105" s="159">
        <f>G106+G107</f>
        <v>58750</v>
      </c>
      <c r="H105" s="159">
        <f t="shared" ref="H105:T105" si="58">H106+H107</f>
        <v>52500</v>
      </c>
      <c r="I105" s="159">
        <f t="shared" si="58"/>
        <v>3875</v>
      </c>
      <c r="J105" s="159">
        <f t="shared" si="58"/>
        <v>2375</v>
      </c>
      <c r="K105" s="159">
        <f t="shared" si="58"/>
        <v>0</v>
      </c>
      <c r="L105" s="159">
        <f t="shared" si="58"/>
        <v>0</v>
      </c>
      <c r="M105" s="159">
        <f t="shared" si="58"/>
        <v>58750</v>
      </c>
      <c r="N105" s="159">
        <f t="shared" si="58"/>
        <v>52500</v>
      </c>
      <c r="O105" s="159">
        <f t="shared" si="58"/>
        <v>0</v>
      </c>
      <c r="P105" s="159">
        <f t="shared" si="58"/>
        <v>0</v>
      </c>
      <c r="Q105" s="159">
        <f t="shared" si="58"/>
        <v>58750</v>
      </c>
      <c r="R105" s="159">
        <f t="shared" si="58"/>
        <v>52500</v>
      </c>
      <c r="S105" s="159">
        <f t="shared" si="58"/>
        <v>0</v>
      </c>
      <c r="T105" s="159">
        <f t="shared" si="58"/>
        <v>0</v>
      </c>
      <c r="U105" s="161"/>
    </row>
    <row r="106" spans="1:21" ht="42" customHeight="1">
      <c r="A106" s="143">
        <v>1</v>
      </c>
      <c r="B106" s="144" t="s">
        <v>462</v>
      </c>
      <c r="C106" s="144"/>
      <c r="D106" s="145" t="s">
        <v>248</v>
      </c>
      <c r="E106" s="145" t="s">
        <v>399</v>
      </c>
      <c r="F106" s="145"/>
      <c r="G106" s="158">
        <v>45000</v>
      </c>
      <c r="H106" s="158">
        <v>40000</v>
      </c>
      <c r="I106" s="158">
        <v>3000</v>
      </c>
      <c r="J106" s="158">
        <v>2000</v>
      </c>
      <c r="K106" s="158"/>
      <c r="L106" s="158"/>
      <c r="M106" s="158">
        <f t="shared" ref="M106:N107" si="59">G106</f>
        <v>45000</v>
      </c>
      <c r="N106" s="158">
        <f t="shared" si="59"/>
        <v>40000</v>
      </c>
      <c r="O106" s="158"/>
      <c r="P106" s="158"/>
      <c r="Q106" s="158">
        <f>G106</f>
        <v>45000</v>
      </c>
      <c r="R106" s="158">
        <f>H106</f>
        <v>40000</v>
      </c>
      <c r="S106" s="158"/>
      <c r="T106" s="158"/>
      <c r="U106" s="162" t="s">
        <v>335</v>
      </c>
    </row>
    <row r="107" spans="1:21" ht="30.75" customHeight="1">
      <c r="A107" s="145">
        <v>2</v>
      </c>
      <c r="B107" s="144" t="s">
        <v>334</v>
      </c>
      <c r="C107" s="144"/>
      <c r="D107" s="145" t="s">
        <v>248</v>
      </c>
      <c r="E107" s="145" t="s">
        <v>246</v>
      </c>
      <c r="F107" s="145"/>
      <c r="G107" s="158">
        <f>H107+I107+J107</f>
        <v>13750</v>
      </c>
      <c r="H107" s="158">
        <v>12500</v>
      </c>
      <c r="I107" s="158">
        <v>875</v>
      </c>
      <c r="J107" s="158">
        <v>375</v>
      </c>
      <c r="K107" s="158"/>
      <c r="L107" s="158"/>
      <c r="M107" s="158">
        <f t="shared" si="59"/>
        <v>13750</v>
      </c>
      <c r="N107" s="158">
        <f t="shared" si="59"/>
        <v>12500</v>
      </c>
      <c r="O107" s="158"/>
      <c r="P107" s="158"/>
      <c r="Q107" s="158">
        <f>M107</f>
        <v>13750</v>
      </c>
      <c r="R107" s="158">
        <f>N107</f>
        <v>12500</v>
      </c>
      <c r="S107" s="158"/>
      <c r="T107" s="158"/>
      <c r="U107" s="162"/>
    </row>
    <row r="112" spans="1:21">
      <c r="G112" s="166">
        <f>'Biểu 06'!K12+'Biểu 07'!N12</f>
        <v>1182432.681756</v>
      </c>
    </row>
  </sheetData>
  <mergeCells count="33">
    <mergeCell ref="A1:U1"/>
    <mergeCell ref="E6:E10"/>
    <mergeCell ref="D6:D10"/>
    <mergeCell ref="C6:C10"/>
    <mergeCell ref="B6:B10"/>
    <mergeCell ref="A6:A10"/>
    <mergeCell ref="U6:U10"/>
    <mergeCell ref="S9:T9"/>
    <mergeCell ref="L7:L10"/>
    <mergeCell ref="K7:K10"/>
    <mergeCell ref="H8:H10"/>
    <mergeCell ref="G8:G10"/>
    <mergeCell ref="A2:U2"/>
    <mergeCell ref="A4:U4"/>
    <mergeCell ref="A3:U3"/>
    <mergeCell ref="A5:U5"/>
    <mergeCell ref="K6:L6"/>
    <mergeCell ref="F6:J6"/>
    <mergeCell ref="M6:T6"/>
    <mergeCell ref="R8:T8"/>
    <mergeCell ref="F7:F10"/>
    <mergeCell ref="Q8:Q10"/>
    <mergeCell ref="I8:I10"/>
    <mergeCell ref="G7:J7"/>
    <mergeCell ref="J8:J10"/>
    <mergeCell ref="U88:U93"/>
    <mergeCell ref="Q7:T7"/>
    <mergeCell ref="M8:M10"/>
    <mergeCell ref="N8:P8"/>
    <mergeCell ref="N9:N10"/>
    <mergeCell ref="O9:P9"/>
    <mergeCell ref="M7:P7"/>
    <mergeCell ref="R9:R10"/>
  </mergeCells>
  <pageMargins left="0.59055118110236227" right="0.39370078740157483" top="0.78740157480314965" bottom="0.39370078740157483" header="0.31496062992125984" footer="0.31496062992125984"/>
  <pageSetup paperSize="9" scale="53"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Bieu 01 TH</vt:lpstr>
      <vt:lpstr>Bieu 02a NSDP (N)</vt:lpstr>
      <vt:lpstr>Bieu 02b NSDP (H)</vt:lpstr>
      <vt:lpstr>Bieu 03 NSTW</vt:lpstr>
      <vt:lpstr>Bieu 04 Thu de lai</vt:lpstr>
      <vt:lpstr>Bieu 05. CTMTQG</vt:lpstr>
      <vt:lpstr>Bieu 06 ODA</vt:lpstr>
      <vt:lpstr>Biểu 06</vt:lpstr>
      <vt:lpstr>Biểu 07</vt:lpstr>
      <vt:lpstr>Bieu 04 Thu de lai 21-25</vt:lpstr>
      <vt:lpstr>'Bieu 01 TH'!Print_Area</vt:lpstr>
      <vt:lpstr>'Bieu 02a NSDP (N)'!Print_Area</vt:lpstr>
      <vt:lpstr>'Bieu 02b NSDP (H)'!Print_Area</vt:lpstr>
      <vt:lpstr>'Bieu 03 NSTW'!Print_Area</vt:lpstr>
      <vt:lpstr>'Bieu 04 Thu de lai'!Print_Area</vt:lpstr>
      <vt:lpstr>'Bieu 04 Thu de lai 21-25'!Print_Area</vt:lpstr>
      <vt:lpstr>'Bieu 05. CTMTQG'!Print_Area</vt:lpstr>
      <vt:lpstr>'Bieu 06 ODA'!Print_Area</vt:lpstr>
      <vt:lpstr>'Biểu 06'!Print_Area</vt:lpstr>
      <vt:lpstr>'Biểu 07'!Print_Area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06'!Print_Titles</vt:lpstr>
      <vt:lpstr>'Biểu 07'!Print_Titles</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User</cp:lastModifiedBy>
  <cp:lastPrinted>2020-09-01T00:40:03Z</cp:lastPrinted>
  <dcterms:created xsi:type="dcterms:W3CDTF">2019-08-29T06:44:41Z</dcterms:created>
  <dcterms:modified xsi:type="dcterms:W3CDTF">2020-11-26T01:49:27Z</dcterms:modified>
</cp:coreProperties>
</file>