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activeTab="1"/>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s>
  <externalReferences>
    <externalReference r:id="rId11"/>
    <externalReference r:id="rId12"/>
    <externalReference r:id="rId13"/>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hidden="1">{"'Sheet1'!$L$16"}</definedName>
    <definedName name="_PL3" localSheetId="6" hidden="1">#REF!</definedName>
    <definedName name="_PL3" hidden="1">#REF!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đ" hidden="1">{"'Sheet1'!$L$16"}</definedName>
    <definedName name="DDAY" localSheetId="6">#REF!</definedName>
    <definedName name="DDAY">#REF!</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'B.01_TH'!$A$1:$J$21</definedName>
    <definedName name="_xlnm.Print_Area" localSheetId="1">'B.02.PhanCap'!$A$1:$O$60</definedName>
    <definedName name="_xlnm.Print_Area" localSheetId="2">'Biểu số 03'!$A$1:$G$14</definedName>
    <definedName name="_xlnm.Print_Titles" localSheetId="0">'B.01_TH'!$7:$10</definedName>
    <definedName name="_xlnm.Print_Titles" localSheetId="1">'B.02.PhanCap'!$8:$10</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localSheetId="6" hidden="1">#REF!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hidden="1">{"'Sheet1'!$L$16"}</definedName>
    <definedName name="ư" hidden="1">{"'Sheet1'!$L$16"}</definedName>
    <definedName name="ươpkhgbvcxz" hidden="1">{"'Sheet1'!$L$16"}</definedName>
    <definedName name="upnoc" localSheetId="6">#REF!</definedName>
    <definedName name="upnoc">#REF!</definedName>
    <definedName name="uu" localSheetId="6">#REF!</definedName>
    <definedName name="uu">#REF!</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<sst xmlns="http://schemas.openxmlformats.org/spreadsheetml/2006/main" count="750" uniqueCount="286">
  <si>
    <t>ĐVT: Triệu đồng</t>
  </si>
  <si>
    <t>TT</t>
  </si>
  <si>
    <t>Nguồn vốn</t>
  </si>
  <si>
    <t>Ghi chú</t>
  </si>
  <si>
    <t>I</t>
  </si>
  <si>
    <t>-</t>
  </si>
  <si>
    <t>II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</si>
  <si>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</si>
  <si>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</si>
  <si>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</si>
  <si>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</si>
  <si>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</si>
  <si>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</si>
  <si>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</si>
  <si>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</si>
  <si>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</si>
  <si>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</si>
  <si>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Huyện Ia H'Drai</t>
  </si>
  <si>
    <t>b</t>
  </si>
  <si>
    <t>c</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</si>
  <si>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</si>
  <si>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</si>
  <si>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</si>
  <si>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</si>
  <si>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</si>
  <si>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</si>
  <si>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</si>
  <si>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</si>
  <si>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</si>
  <si>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</si>
  <si>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</si>
  <si>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</si>
  <si>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2017</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</si>
  <si>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</si>
  <si>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</si>
  <si>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</si>
  <si>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</si>
  <si>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</si>
  <si>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</si>
  <si>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</si>
  <si>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</si>
  <si>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</si>
  <si>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</si>
  <si>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</si>
  <si>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</si>
  <si>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</si>
  <si>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</si>
  <si>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</si>
  <si>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</si>
  <si>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</si>
  <si>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</si>
  <si>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</si>
  <si>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</si>
  <si>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</si>
  <si>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</si>
  <si>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</si>
  <si>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</si>
  <si>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</si>
  <si>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</si>
  <si>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</si>
  <si>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</si>
  <si>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</si>
  <si>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</si>
  <si>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</si>
  <si>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</si>
  <si>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</si>
  <si>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</si>
  <si>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</si>
  <si>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</si>
  <si>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</si>
  <si>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</si>
  <si>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</si>
  <si>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</si>
  <si>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</si>
  <si>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Trường Tiểu học Lê Quý Đôn. Hạng mục: Nhà hiệu bộ và hạng mục phụ trợ</t>
  </si>
  <si>
    <t>(Kèm theo Quyết định số 1406/QĐ-UBND ngày 19/12/2017 của UBND huyện Ia H'Drai)</t>
  </si>
  <si>
    <t>Kế hoạch năm 2019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</si>
  <si>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</si>
  <si>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</si>
  <si>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</si>
  <si>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</si>
  <si>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</si>
  <si>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</si>
  <si>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</si>
  <si>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</si>
  <si>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</si>
  <si>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</si>
  <si>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</si>
  <si>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</si>
  <si>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</si>
  <si>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Dự kiến bố trí năm 2020: 1.119 triệu đồng, có bố trí đủ luôn năm 2019 ko?</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</si>
  <si>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</si>
  <si>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</si>
  <si>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</si>
  <si>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</si>
  <si>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</si>
  <si>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</si>
  <si>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</si>
  <si>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</si>
  <si>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</si>
  <si>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</si>
  <si>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</si>
  <si>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</si>
  <si>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</si>
  <si>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</si>
  <si>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</si>
  <si>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</si>
  <si>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</si>
  <si>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</si>
  <si>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</si>
  <si>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</si>
  <si>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</si>
  <si>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</si>
  <si>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</si>
  <si>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</si>
  <si>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</si>
  <si>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</si>
  <si>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</si>
  <si>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</si>
  <si>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</si>
  <si>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</si>
  <si>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</si>
  <si>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</si>
  <si>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</si>
  <si>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</si>
  <si>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</si>
  <si>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</si>
  <si>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</si>
  <si>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</si>
  <si>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</si>
  <si>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</si>
  <si>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Vốn huy động khác</t>
  </si>
  <si>
    <t>Nguồn thu tiền sử dụng đất trong cân đối</t>
  </si>
  <si>
    <t>(Kèm theo Công văn số 85/PTCKH-ĐT ngày 29/11/2018 của Phòng Tài chính - Kế hoạch huyện)</t>
  </si>
  <si>
    <t>OK</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</si>
  <si>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</si>
  <si>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</si>
  <si>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</si>
  <si>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</si>
  <si>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</si>
  <si>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</si>
  <si>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</si>
  <si>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</si>
  <si>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</si>
  <si>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</si>
  <si>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</si>
  <si>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</si>
  <si>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</si>
  <si>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</si>
  <si>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</si>
  <si>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</si>
  <si>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</si>
  <si>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</si>
  <si>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</si>
  <si>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</si>
  <si>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Đài truyền thanh-Truyền hình huyện</t>
  </si>
  <si>
    <t xml:space="preserve">Phòng Nội vụ huyện </t>
  </si>
  <si>
    <t>Thực hiện các nội dung có tính chất đặc thù</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</si>
  <si>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</si>
  <si>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</si>
  <si>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</si>
  <si>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</si>
  <si>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</si>
  <si>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</si>
  <si>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</si>
  <si>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</si>
  <si>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</si>
  <si>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</si>
  <si>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</si>
  <si>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</si>
  <si>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</si>
  <si>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</si>
  <si>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</si>
  <si>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</si>
  <si>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</si>
  <si>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</si>
  <si>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</si>
  <si>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</si>
  <si>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</si>
  <si>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</si>
  <si>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</si>
  <si>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</si>
  <si>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</si>
  <si>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</si>
  <si>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2.3</t>
  </si>
  <si>
    <t>Thôn 7, xã ia Tơi</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</si>
  <si>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</si>
  <si>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</si>
  <si>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</si>
  <si>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</si>
  <si>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</si>
  <si>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</si>
  <si>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</si>
  <si>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</si>
  <si>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</si>
  <si>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</si>
  <si>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5.1</t>
  </si>
  <si>
    <t>5.2</t>
  </si>
  <si>
    <t>(Kèm theo Nghị quyết số      /NQ-HĐND ngày       /      /2019 của Hội đồng nhân dân huyện Ia H'Drai)</t>
  </si>
  <si>
    <t>(Kèm theo Tờ trình số      /TTr-PTCKH ngày        /       /2019 của Phòng Tài chính - Kế hoạch huyện)</t>
  </si>
  <si>
    <t>(Kèm theo Quyết định số          /QĐ-UBND ngày      /       /2019 của Ủy ban nhân dân huyện Ia H'D'rai)</t>
  </si>
  <si>
    <t>Mở rộng Quốc lộ 14C (Đoạn từ ĐĐT25 đến cầu Suối Đá)</t>
  </si>
  <si>
    <t xml:space="preserve">Dự án Mở rộng Quốc lộ 14C (đoạn từ N2-N5) </t>
  </si>
  <si>
    <t>Ngân sách địa phương (huyện, xã)</t>
  </si>
  <si>
    <t>Chủ đầu tư, Đơn vị thực hiện</t>
  </si>
  <si>
    <t>2.4</t>
  </si>
  <si>
    <t>Chỉ thực hiện khi đã có nguồn tập trung vào ngấn sách huyện, giao UBND huyện điều hành cụ thể</t>
  </si>
  <si>
    <t>(Kèm theo Nghị quyết số           /NQ-HĐND ngày     /        /2019 của Hội đồng nhân dân huyện Ia H'Drai)</t>
  </si>
  <si>
    <t>Vốn sự nghiệp</t>
  </si>
  <si>
    <t xml:space="preserve">Tổng số </t>
  </si>
  <si>
    <t>KẾ HOẠCH VỐN PHÂN CẤP ĐẦU TƯ NĂM 2021</t>
  </si>
  <si>
    <t>Sữa chữa trụ sở Mặt trận tổ quốc Việt Nam huyện Ia H'Drai</t>
  </si>
  <si>
    <t>Sửa chữa trung tâm bồi dưỡng chính trị huyện Ia H’Drai</t>
  </si>
  <si>
    <t>Nâng cấp, sửa chữa Trung tâm Văn hóa –Thể thao –Du lịch và Truyền thông</t>
  </si>
  <si>
    <r>
      <t xml:space="preserve">Tổng số </t>
    </r>
    <r>
      <rPr>
        <sz val="13"/>
        <rFont val="Times New Roman"/>
        <family val="1"/>
      </rPr>
      <t>(tất cả các nguồn vốn)</t>
    </r>
  </si>
  <si>
    <r>
      <t>Xã Ia Tơi</t>
    </r>
    <r>
      <rPr>
        <i/>
        <sz val="13"/>
        <rFont val="Times New Roman"/>
        <family val="1"/>
      </rPr>
      <t xml:space="preserve"> </t>
    </r>
  </si>
  <si>
    <t xml:space="preserve">Kế hoạch năm 2021 </t>
  </si>
  <si>
    <t>Trường mầm non Măng Non (bếp ăn, nhà công vụ)</t>
  </si>
  <si>
    <t>Kế hoạch trung hạn 5 năm 2021-2025</t>
  </si>
  <si>
    <t>3.1</t>
  </si>
  <si>
    <t>3.2</t>
  </si>
  <si>
    <t>4.1</t>
  </si>
  <si>
    <t>4.2</t>
  </si>
  <si>
    <t>Trường mầm non Tuổi Ngọc (phòng học, phòng chức năng, bếp ăn, nhà công vụ)</t>
  </si>
  <si>
    <r>
      <t xml:space="preserve">Chi đo đạc, đăng ký đất đai, lập cơ sở dữ liệu hồ sơ địa chính và cấp giấy chứng nhận quyền sử dụng đất </t>
    </r>
    <r>
      <rPr>
        <b/>
        <i/>
        <sz val="13"/>
        <rFont val="Times New Roman"/>
        <family val="1"/>
      </rPr>
      <t>(đã trừ 2% dự phòng tăng lên do tăng chi cân đối nguồn thi tiền sử dụng đất)</t>
    </r>
  </si>
  <si>
    <t>Chi thực hiện công tác quy hoạch, đo đạc, đăng ký quản lý đất đai, cấp giấy chứng nhận xây dựng cơ sở, đăng ký biến động, chỉnh lý hồ sơ địa chính và quy hoạch, kế hoạch sử dụng đất</t>
  </si>
  <si>
    <t>Chi đầu tư các sự án</t>
  </si>
  <si>
    <t>Dự án đầu tư kết cấu hạ tầng điểm dân cư số 20, xã Ia Đal</t>
  </si>
  <si>
    <t>Đường giao thông nông thôn số 4, thôn 1 xã Ia Tơi (Giai đoạn 2)</t>
  </si>
  <si>
    <t>Dự án khai thác quỹ đất để phát triển kết cấu hạ tầng, bố trí dân cư dọc hai bên Quốc lộ 14C đoạn từ Trung tâm hành chính huyện đến ngã 3 Quốc lộ 14C - Sê San 3</t>
  </si>
  <si>
    <t>1.3</t>
  </si>
  <si>
    <t>1.4</t>
  </si>
  <si>
    <t>1.5</t>
  </si>
  <si>
    <t>Kèm theo Tờ trình số          /TTr-UBND ngày        /        /2020 của Ủy ban nhân dân huyện Ia H'Drai)</t>
  </si>
  <si>
    <t>Phân cấp hỗ trợ đầu tư các công trình cấp bách</t>
  </si>
  <si>
    <r>
      <t xml:space="preserve">Phân cấp hỗ trợ xây dựng nông thôn mới </t>
    </r>
    <r>
      <rPr>
        <b/>
        <i/>
        <sz val="13"/>
        <rFont val="Times New Roman"/>
        <family val="1"/>
      </rPr>
      <t>(Ưu tiên đầu tư các công trình GD-ĐT)</t>
    </r>
  </si>
  <si>
    <t>Chi tiết 
Biểu 02-ĐT</t>
  </si>
  <si>
    <t>Nguồn cân đối NSĐP theo tiêu chí quy định tại Quyết định số 26/2020/QĐ-TTg</t>
  </si>
  <si>
    <t>Nguồn vốn phân cấp cân đối theo tiêu chí theo quy định tại Nghị quyết số  63/2020/NQ-HĐND tỉnh</t>
  </si>
  <si>
    <t>Tổng Cộng</t>
  </si>
  <si>
    <t>Công trình Đường ĐĐT31 (N57-N54)</t>
  </si>
  <si>
    <t>Trung tâm Văn hóa –Thể thao –Du lịch và Truyền thông huyện</t>
  </si>
  <si>
    <t>Công trình Đường ĐĐT33 (N64-N65)</t>
  </si>
  <si>
    <t>Công trình Đường ĐĐT36 (N9-N66)</t>
  </si>
  <si>
    <t>Công trình Đường ĐĐT37 (N7-N75)</t>
  </si>
  <si>
    <t>Công trình Đường ĐĐT27 (N40-N53).</t>
  </si>
  <si>
    <t>Công trình Đường ĐĐT32 (N55-N58)</t>
  </si>
  <si>
    <t>Công trình Đường ĐĐT30 (N52-N54)</t>
  </si>
  <si>
    <t>Công trình Đường ĐĐT21 (N40-N30)</t>
  </si>
  <si>
    <t>Công trình Đường ĐĐT20 (N39-N30)</t>
  </si>
  <si>
    <t>Công trình Đường ĐĐT22 (N32-N33)</t>
  </si>
  <si>
    <t>Công trình Đường ĐĐT24 (N37-N36)</t>
  </si>
  <si>
    <t>Hỗ trợ đền bù giải phóng mặt bằng các công trình</t>
  </si>
  <si>
    <t>Cầu Drai (thuộc Đường giao thông nối trung tâm hành chính huyện với đường tuần tra biên giới khu vực Hồ Le)</t>
  </si>
  <si>
    <t>02/QĐ-UBND huyện ngày 08/01/2019</t>
  </si>
  <si>
    <t>Công trình Thủy lợi Hồ chứa nước xã IV (Thôn 1, thôn 2, xã Ia Đal, huyện Ia H'Drai)</t>
  </si>
  <si>
    <t>880/QĐ-UBND tỉnh ngày 23/8/2019</t>
  </si>
  <si>
    <r>
      <t xml:space="preserve">Phân cấp đầu tư từ nguồn thu XSKT </t>
    </r>
    <r>
      <rPr>
        <b/>
        <i/>
        <sz val="13"/>
        <rFont val="Times New Roman"/>
        <family val="1"/>
      </rPr>
      <t>(Ưu tiên đầu tư các công trình GD-ĐT thực hiện CT MTQG xây dựng nông thôn mới)</t>
    </r>
  </si>
  <si>
    <t>Thực hiện Dự án</t>
  </si>
  <si>
    <t xml:space="preserve"> Dự án chuyển tiếp từ giai đoạn từ năm 2016 đến năm 2020 sang giai đoạn từ năm 2021 đến năm 2025</t>
  </si>
  <si>
    <t>+</t>
  </si>
  <si>
    <t>Vốn đã bố trí đến hết năm 2020</t>
  </si>
  <si>
    <t>Địa điểm thực hiện</t>
  </si>
  <si>
    <t>Thời gian thực hiện</t>
  </si>
  <si>
    <t>2012-</t>
  </si>
  <si>
    <t>2021-</t>
  </si>
  <si>
    <t>2019-</t>
  </si>
  <si>
    <t>Dự án chuyển tiếp từ giai đoạn từ năm 2016 đến năm 2020 sang giai đoạn từ năm 2021 đến năm 2025</t>
  </si>
  <si>
    <r>
      <t xml:space="preserve">Trường mầm non Hoa Mai </t>
    </r>
    <r>
      <rPr>
        <i/>
        <sz val="13"/>
        <rFont val="Times New Roman"/>
        <family val="1"/>
      </rPr>
      <t>(Phòng học và phòng chức năng,  bếp ăn một chiều và nhà công vụ)</t>
    </r>
  </si>
  <si>
    <t>2018-</t>
  </si>
  <si>
    <t>497/QĐ-UBND huyện ngày 30/10/2019</t>
  </si>
  <si>
    <t>292/QĐ-UBND huyện ngày 31/7/2019</t>
  </si>
  <si>
    <t>188/QĐ-UBND huyện ngày 22/4/2020</t>
  </si>
  <si>
    <t>185/QĐ-UBND huyện ngày 22/4/2020</t>
  </si>
  <si>
    <t>490/QĐ-UBND huyện ngày 23/10/2020</t>
  </si>
  <si>
    <t>3538/UBND tỉnh ngày 29/12/2017</t>
  </si>
  <si>
    <t>Tỉnh giao</t>
  </si>
  <si>
    <t>Thực hiện dự  án (Khởi công mới năm 2021)
(*)</t>
  </si>
  <si>
    <t>Dự án khởi công mới năm 2021 (*)</t>
  </si>
  <si>
    <t>Thực hiện dự án (Khởi công mới năm 2021)
(*)</t>
  </si>
  <si>
    <t>Dự án khởi công mới năm 2021
(*)</t>
  </si>
  <si>
    <r>
      <t xml:space="preserve">Ghi chú: </t>
    </r>
    <r>
      <rPr>
        <i/>
        <sz val="14"/>
        <color indexed="8"/>
        <rFont val="Times New Roman"/>
        <family val="1"/>
      </rPr>
      <t>(*) là số dự kiến phân bổ chi tiết. Hội đồng nhân dân huyện uy quyền cho Ủy ban nhân dân huyện phân bổ chi tiết khi đảm bảo thủ tục đầu tư theo quy định.</t>
    </r>
  </si>
  <si>
    <t>Mặt trận tổ quốc Việt Nam huyện</t>
  </si>
  <si>
    <t xml:space="preserve"> Trung tâm bồi dưỡng chính trị huyện</t>
  </si>
  <si>
    <t>TỔNG HỢP KẾ HOẠCH ĐẦU TƯ CÔNG VỐN NGÂN SÁCH NHÀ NƯỚC NĂM 2021, HUYỆN IA H'DRAI</t>
  </si>
  <si>
    <t>Công trình Đường ĐĐT23 (N34-N35)</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</si>
</sst>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þ&quot;;\-#,##0\ &quot;þ&quot;"/>
    <numFmt numFmtId="165" formatCode="#,##0\ &quot;þ&quot;;[Red]\-#,##0\ &quot;þ&quot;"/>
    <numFmt numFmtId="166" formatCode="#,##0.00\ &quot;þ&quot;;\-#,##0.00\ &quot;þ&quot;"/>
    <numFmt numFmtId="167" formatCode="#,##0.00\ &quot;þ&quot;;[Red]\-#,##0.00\ &quot;þ&quot;"/>
    <numFmt numFmtId="168" formatCode="_-* #,##0\ &quot;þ&quot;_-;\-* #,##0\ &quot;þ&quot;_-;_-* &quot;-&quot;\ &quot;þ&quot;_-;_-@_-"/>
    <numFmt numFmtId="169" formatCode="_-* #,##0\ _þ_-;\-* #,##0\ _þ_-;_-* &quot;-&quot;\ _þ_-;_-@_-"/>
    <numFmt numFmtId="170" formatCode="_-* #,##0.00\ &quot;þ&quot;_-;\-* #,##0.00\ &quot;þ&quot;_-;_-* &quot;-&quot;??\ &quot;þ&quot;_-;_-@_-"/>
    <numFmt numFmtId="171" formatCode="_-* #,##0.00\ _þ_-;\-* #,##0.00\ _þ_-;_-* &quot;-&quot;??\ _þ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_-&quot;$&quot;* #,##0_-;\-&quot;$&quot;* #,##0_-;_-&quot;$&quot;* &quot;-&quot;_-;_-@_-"/>
    <numFmt numFmtId="183" formatCode="_ * #,##0_ ;_ * \-#,##0_ ;_ * &quot;-&quot;_ ;_ @_ "/>
    <numFmt numFmtId="184" formatCode="_ * #,##0_)\ _$_ ;_ * \(#,##0\)\ _$_ ;_ * &quot;-&quot;_)\ _$_ ;_ @_ "/>
    <numFmt numFmtId="185" formatCode="&quot;£&quot;#,##0;\-&quot;£&quot;#,##0"/>
    <numFmt numFmtId="186" formatCode="_ * #,##0_)\ &quot;F&quot;_ ;_ * \(#,##0\)\ &quot;F&quot;_ ;_ * &quot;-&quot;_)\ &quot;F&quot;_ ;_ @_ "/>
    <numFmt numFmtId="187" formatCode="0.0"/>
    <numFmt numFmtId="188" formatCode="0.000"/>
    <numFmt numFmtId="189" formatCode="0.0000"/>
    <numFmt numFmtId="190" formatCode="_(* #,##0_);_(* \(#,##0\);_(* &quot;-&quot;??_);_(@_)"/>
    <numFmt numFmtId="191" formatCode="_-* #,##0\ _₫_-;\-* #,##0\ _₫_-;_-* &quot;-&quot;??\ _₫_-;_-@_-"/>
    <numFmt numFmtId="192" formatCode="[$-42A]dd\ mmmm\ yyyy"/>
    <numFmt numFmtId="193" formatCode="[$-42A]h:mm:ss\ AM/PM"/>
    <numFmt numFmtId="194" formatCode="_-* #,##0.00\ [$₫-42A]_-;\-* #,##0.00\ [$₫-42A]_-;_-* &quot;-&quot;??\ [$₫-42A]_-;_-@_-"/>
    <numFmt numFmtId="195" formatCode="_-[$$-409]* #,##0.00_ ;_-[$$-409]* \-#,##0.00\ ;_-[$$-409]* &quot;-&quot;??_ ;_-@_ "/>
    <numFmt numFmtId="196" formatCode="#,##0.00\ &quot;₫&quot;"/>
    <numFmt numFmtId="197" formatCode="#,##0.0\ &quot;₫&quot;"/>
    <numFmt numFmtId="198" formatCode="#,##0\ &quot;₫&quot;"/>
    <numFmt numFmtId="199" formatCode="#,##0.0"/>
    <numFmt numFmtId="200" formatCode="#,##0.00;[Red]#,##0.00"/>
    <numFmt numFmtId="201" formatCode="[$-409]dddd\,\ mmmm\ dd\,\ yyyy"/>
    <numFmt numFmtId="202" formatCode="[$-409]h:mm:ss\ AM/PM"/>
    <numFmt numFmtId="203" formatCode="#,##0.000"/>
    <numFmt numFmtId="204" formatCode="#,##0.0000"/>
    <numFmt numFmtId="205" formatCode="#,##0.0;[Red]#,##0.0"/>
    <numFmt numFmtId="206" formatCode="#,##0;[Red]#,##0"/>
    <numFmt numFmtId="207" formatCode="&quot;Yes&quot;;&quot;Yes&quot;;&quot;No&quot;"/>
    <numFmt numFmtId="208" formatCode="&quot;True&quot;;&quot;True&quot;;&quot;False&quot;"/>
    <numFmt numFmtId="209" formatCode="&quot;On&quot;;&quot;On&quot;;&quot;Off&quot;"/>
    <numFmt numFmtId="210" formatCode="[$€-2]\ #,##0.00_);[Red]\([$€-2]\ #,##0.00\)"/>
    <numFmt numFmtId="211" formatCode="#,##0.00000"/>
  </numFmts>
  <fonts count="103">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i/>
      <sz val="13"/>
      <name val="Times New Roman"/>
      <family val="1"/>
    </font>
    <font>
      <b/>
      <i/>
      <sz val="13"/>
      <name val="Times New Roman"/>
      <family val="1"/>
    </font>
    <font>
      <i/>
      <sz val="14"/>
      <color indexed="8"/>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sz val="13"/>
      <color indexed="18"/>
      <name val="Times New Roman"/>
      <family val="1"/>
    </font>
    <font>
      <b/>
      <sz val="13"/>
      <color indexed="18"/>
      <name val="Times New Roman"/>
      <family val="1"/>
    </font>
    <font>
      <sz val="13"/>
      <color indexed="30"/>
      <name val="Times New Roman"/>
      <family val="1"/>
    </font>
    <font>
      <b/>
      <sz val="14"/>
      <color indexed="18"/>
      <name val="Times New Roman"/>
      <family val="1"/>
    </font>
    <font>
      <i/>
      <sz val="13"/>
      <color indexed="18"/>
      <name val="Times New Roman"/>
      <family val="1"/>
    </font>
    <font>
      <i/>
      <sz val="14"/>
      <color indexed="18"/>
      <name val="Times New Roman"/>
      <family val="1"/>
    </font>
    <font>
      <i/>
      <sz val="14"/>
      <color indexed="18"/>
      <name val="Narrow"/>
      <family val="0"/>
    </font>
    <font>
      <sz val="12"/>
      <color indexed="8"/>
      <name val="Times New Roman"/>
      <family val="1"/>
    </font>
    <font>
      <sz val="14"/>
      <color indexed="10"/>
      <name val="Times New Roman"/>
      <family val="1"/>
    </font>
    <font>
      <b/>
      <sz val="13"/>
      <color indexed="10"/>
      <name val="Times New Roman"/>
      <family val="1"/>
    </font>
    <font>
      <b/>
      <i/>
      <sz val="14"/>
      <color indexed="8"/>
      <name val="Times New Roman"/>
      <family val="1"/>
    </font>
    <font>
      <sz val="11"/>
      <color indexed="10"/>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1"/>
      <color theme="0"/>
      <name val="Calibri"/>
      <family val="2"/>
    </font>
    <font>
      <sz val="13"/>
      <color theme="1"/>
      <name val="Times New Roman"/>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sz val="13"/>
      <color rgb="FF000066"/>
      <name val="Times New Roman"/>
      <family val="1"/>
    </font>
    <font>
      <b/>
      <sz val="13"/>
      <color rgb="FF000066"/>
      <name val="Times New Roman"/>
      <family val="1"/>
    </font>
    <font>
      <sz val="13"/>
      <color rgb="FF0070C0"/>
      <name val="Times New Roman"/>
      <family val="1"/>
    </font>
    <font>
      <b/>
      <sz val="14"/>
      <color rgb="FF000066"/>
      <name val="Times New Roman"/>
      <family val="1"/>
    </font>
    <font>
      <sz val="14"/>
      <color rgb="FFFF0000"/>
      <name val="Times New Roman"/>
      <family val="1"/>
    </font>
    <font>
      <i/>
      <sz val="14"/>
      <color rgb="FF000066"/>
      <name val="Times New Roman"/>
      <family val="1"/>
    </font>
    <font>
      <i/>
      <sz val="13"/>
      <color rgb="FF000066"/>
      <name val="Times New Roman"/>
      <family val="1"/>
    </font>
    <font>
      <b/>
      <sz val="13"/>
      <color rgb="FFFF0000"/>
      <name val="Times New Roman"/>
      <family val="1"/>
    </font>
    <font>
      <sz val="11"/>
      <color rgb="FFFF0000"/>
      <name val="Times New Roman"/>
      <family val="1"/>
    </font>
    <font>
      <b/>
      <i/>
      <sz val="14"/>
      <color theme="1"/>
      <name val="Times New Roman"/>
      <family val="1"/>
    </font>
    <font>
      <i/>
      <sz val="14"/>
      <color rgb="FF000066"/>
      <name val="Narrow"/>
      <family val="0"/>
    </font>
    <font>
      <sz val="12"/>
      <color theme="1"/>
      <name val="Times New Roman"/>
      <family val="1"/>
    </font>
    <font>
      <b/>
      <sz val="8"/>
      <name val="Calibri"/>
      <family val="2"/>
    </font>
  </fonts>
  <fills count="3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9">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81"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85" fontId="14" fillId="0" borderId="0" applyFont="0" applyFill="0" applyBorder="0" applyAlignment="0" applyProtection="0"/>
    <xf numFmtId="182" fontId="5" fillId="0" borderId="0" applyFont="0" applyFill="0" applyBorder="0" applyAlignment="0" applyProtection="0"/>
    <xf numFmtId="183"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13" fillId="2" borderId="0">
      <alignment/>
      <protection/>
    </xf>
    <xf numFmtId="0" fontId="13" fillId="0" borderId="0">
      <alignment wrapText="1"/>
      <protection/>
    </xf>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1"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0" borderId="0" applyFont="0" applyFill="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186" fontId="16" fillId="0" borderId="0" applyFont="0" applyFill="0" applyBorder="0" applyAlignment="0" applyProtection="0"/>
    <xf numFmtId="0" fontId="17" fillId="0" borderId="0" applyFont="0" applyFill="0" applyBorder="0" applyAlignment="0" applyProtection="0"/>
    <xf numFmtId="184"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0" fontId="4" fillId="0" borderId="0" applyFill="0" applyBorder="0" applyAlignment="0" applyProtection="0"/>
    <xf numFmtId="180" fontId="18" fillId="0" borderId="0" applyFont="0" applyFill="0" applyBorder="0" applyAlignment="0" applyProtection="0"/>
    <xf numFmtId="0" fontId="4" fillId="0" borderId="0" applyFill="0" applyBorder="0" applyAlignment="0" applyProtection="0"/>
    <xf numFmtId="0" fontId="68"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69" fillId="0" borderId="2" applyNumberFormat="0" applyAlignment="0" applyProtection="0"/>
    <xf numFmtId="0" fontId="70"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3" fontId="7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42">
    <xf numFmtId="0" fontId="0" fillId="0" borderId="0" xfId="0" applyFont="1" applyAlignment="1">
      <alignment/>
    </xf>
    <xf numFmtId="0" fontId="0" fillId="0" borderId="0" xfId="0" applyAlignment="1">
      <alignment vertical="center"/>
    </xf>
    <xf numFmtId="0" fontId="74" fillId="0" borderId="0" xfId="0" applyFont="1" applyAlignment="1">
      <alignment vertical="center"/>
    </xf>
    <xf numFmtId="0" fontId="75" fillId="0" borderId="4" xfId="0" applyFont="1" applyBorder="1" applyAlignment="1">
      <alignment horizontal="center" vertical="center" wrapText="1"/>
    </xf>
    <xf numFmtId="0" fontId="74" fillId="0" borderId="0" xfId="0" applyFont="1" applyAlignment="1">
      <alignment vertical="center" wrapText="1"/>
    </xf>
    <xf numFmtId="0" fontId="74" fillId="0" borderId="0" xfId="0" applyFont="1" applyAlignment="1">
      <alignment horizontal="center" vertical="center" wrapText="1"/>
    </xf>
    <xf numFmtId="0" fontId="75" fillId="0" borderId="0" xfId="0" applyFont="1" applyAlignment="1">
      <alignment horizontal="center" vertical="center" wrapText="1"/>
    </xf>
    <xf numFmtId="0" fontId="75" fillId="0" borderId="0" xfId="0" applyFont="1" applyAlignment="1">
      <alignment vertical="center" wrapText="1"/>
    </xf>
    <xf numFmtId="0" fontId="76" fillId="0" borderId="0" xfId="0" applyFont="1" applyAlignment="1">
      <alignment horizontal="center" vertical="center" wrapText="1"/>
    </xf>
    <xf numFmtId="0" fontId="74" fillId="0" borderId="4" xfId="0" applyFont="1" applyBorder="1" applyAlignment="1">
      <alignment vertical="center" wrapText="1"/>
    </xf>
    <xf numFmtId="0" fontId="74" fillId="0" borderId="4" xfId="0" applyFont="1" applyBorder="1" applyAlignment="1">
      <alignment horizontal="center" vertical="center" wrapText="1"/>
    </xf>
    <xf numFmtId="0" fontId="77" fillId="0" borderId="0" xfId="0" applyFont="1" applyAlignment="1">
      <alignment horizontal="right" vertical="center" wrapText="1"/>
    </xf>
    <xf numFmtId="0" fontId="77" fillId="0" borderId="0" xfId="0" applyFont="1" applyAlignment="1">
      <alignment horizontal="center" vertical="center" wrapText="1"/>
    </xf>
    <xf numFmtId="0" fontId="75" fillId="27" borderId="4" xfId="0" applyFont="1" applyFill="1" applyBorder="1" applyAlignment="1">
      <alignment horizontal="center" vertical="center" wrapText="1"/>
    </xf>
    <xf numFmtId="0" fontId="77" fillId="28" borderId="0" xfId="0" applyFont="1" applyFill="1" applyAlignment="1">
      <alignment vertical="center" wrapText="1"/>
    </xf>
    <xf numFmtId="0" fontId="77" fillId="28" borderId="5" xfId="0" applyFont="1" applyFill="1" applyBorder="1" applyAlignment="1">
      <alignment horizontal="center" vertical="center" wrapText="1"/>
    </xf>
    <xf numFmtId="0" fontId="77" fillId="28" borderId="0" xfId="0" applyFont="1" applyFill="1" applyAlignment="1">
      <alignment horizontal="center" vertical="center" wrapText="1"/>
    </xf>
    <xf numFmtId="0" fontId="77" fillId="28" borderId="4" xfId="0" applyFont="1" applyFill="1" applyBorder="1" applyAlignment="1">
      <alignment horizontal="center" vertical="center" wrapText="1"/>
    </xf>
    <xf numFmtId="0" fontId="75" fillId="27" borderId="4" xfId="0" applyFont="1" applyFill="1" applyBorder="1" applyAlignment="1">
      <alignment vertical="center" wrapText="1"/>
    </xf>
    <xf numFmtId="190" fontId="75" fillId="0" borderId="0" xfId="0" applyNumberFormat="1" applyFont="1" applyAlignment="1">
      <alignment horizontal="center" vertical="center" wrapText="1"/>
    </xf>
    <xf numFmtId="0" fontId="74" fillId="0" borderId="4" xfId="0" applyFont="1" applyFill="1" applyBorder="1" applyAlignment="1">
      <alignment horizontal="center" vertical="center" wrapText="1"/>
    </xf>
    <xf numFmtId="0" fontId="78" fillId="0" borderId="0" xfId="0" applyFont="1" applyAlignment="1">
      <alignment vertical="center" wrapText="1"/>
    </xf>
    <xf numFmtId="0" fontId="75" fillId="0" borderId="4" xfId="0" applyFont="1" applyBorder="1" applyAlignment="1">
      <alignment horizontal="center" vertical="center" wrapText="1"/>
    </xf>
    <xf numFmtId="190" fontId="74" fillId="0" borderId="0" xfId="0" applyNumberFormat="1" applyFont="1" applyAlignment="1">
      <alignment vertical="center" wrapText="1"/>
    </xf>
    <xf numFmtId="190" fontId="78" fillId="0" borderId="0" xfId="0" applyNumberFormat="1" applyFont="1" applyAlignment="1">
      <alignment vertical="center" wrapText="1"/>
    </xf>
    <xf numFmtId="0" fontId="74" fillId="29" borderId="4" xfId="0" applyFont="1" applyFill="1" applyBorder="1" applyAlignment="1">
      <alignment horizontal="center" vertical="center" wrapText="1"/>
    </xf>
    <xf numFmtId="0" fontId="78" fillId="29" borderId="4" xfId="0" applyFont="1" applyFill="1" applyBorder="1" applyAlignment="1">
      <alignment horizontal="center" vertical="center" wrapText="1"/>
    </xf>
    <xf numFmtId="0" fontId="78" fillId="29" borderId="4" xfId="0" applyFont="1" applyFill="1" applyBorder="1" applyAlignment="1">
      <alignment horizontal="left" vertical="center" wrapText="1"/>
    </xf>
    <xf numFmtId="0" fontId="75" fillId="29" borderId="4" xfId="0" applyFont="1" applyFill="1" applyBorder="1" applyAlignment="1">
      <alignment horizontal="center" vertical="center" wrapText="1"/>
    </xf>
    <xf numFmtId="0" fontId="75" fillId="29" borderId="4" xfId="0" applyFont="1" applyFill="1" applyBorder="1" applyAlignment="1">
      <alignment horizontal="left" vertical="center" wrapText="1"/>
    </xf>
    <xf numFmtId="0" fontId="74" fillId="29" borderId="4" xfId="0" applyFont="1" applyFill="1" applyBorder="1" applyAlignment="1">
      <alignment horizontal="left" vertical="center" wrapText="1"/>
    </xf>
    <xf numFmtId="0" fontId="75" fillId="0" borderId="0" xfId="0" applyFont="1" applyAlignment="1">
      <alignment horizontal="center" vertical="center" wrapText="1"/>
    </xf>
    <xf numFmtId="191" fontId="79" fillId="29" borderId="6" xfId="75" applyNumberFormat="1" applyFont="1" applyFill="1" applyBorder="1" applyAlignment="1">
      <alignment horizontal="center" vertical="center" wrapText="1"/>
    </xf>
    <xf numFmtId="191" fontId="79" fillId="29" borderId="4" xfId="75" applyNumberFormat="1" applyFont="1" applyFill="1" applyBorder="1" applyAlignment="1">
      <alignment horizontal="center" vertical="center" wrapText="1"/>
    </xf>
    <xf numFmtId="0" fontId="74" fillId="29" borderId="0" xfId="0" applyFont="1" applyFill="1" applyAlignment="1">
      <alignment horizontal="center" vertical="center" wrapText="1"/>
    </xf>
    <xf numFmtId="0" fontId="75" fillId="29" borderId="0" xfId="0" applyFont="1" applyFill="1" applyAlignment="1">
      <alignment horizontal="center" vertical="center" wrapText="1"/>
    </xf>
    <xf numFmtId="0" fontId="74" fillId="28" borderId="0" xfId="0" applyFont="1" applyFill="1" applyAlignment="1">
      <alignment vertical="center" wrapText="1"/>
    </xf>
    <xf numFmtId="3" fontId="74" fillId="0" borderId="4" xfId="75" applyNumberFormat="1" applyFont="1" applyFill="1" applyBorder="1" applyAlignment="1">
      <alignment horizontal="right" vertical="center" wrapText="1"/>
    </xf>
    <xf numFmtId="3" fontId="74" fillId="0" borderId="4" xfId="75" applyNumberFormat="1" applyFont="1" applyFill="1" applyBorder="1" applyAlignment="1">
      <alignment horizontal="right" vertical="center"/>
    </xf>
    <xf numFmtId="3" fontId="74" fillId="29" borderId="4" xfId="75" applyNumberFormat="1" applyFont="1" applyFill="1" applyBorder="1" applyAlignment="1">
      <alignment horizontal="right" vertical="center" wrapText="1"/>
    </xf>
    <xf numFmtId="3" fontId="74" fillId="29" borderId="4" xfId="75" applyNumberFormat="1" applyFont="1" applyFill="1" applyBorder="1" applyAlignment="1">
      <alignment horizontal="right" vertical="center"/>
    </xf>
    <xf numFmtId="3" fontId="74" fillId="0" borderId="4" xfId="75" applyNumberFormat="1" applyFont="1" applyBorder="1" applyAlignment="1">
      <alignment horizontal="right" vertical="center" wrapText="1"/>
    </xf>
    <xf numFmtId="3" fontId="75" fillId="0" borderId="4" xfId="75" applyNumberFormat="1" applyFont="1" applyBorder="1" applyAlignment="1">
      <alignment horizontal="right" vertical="center" wrapText="1"/>
    </xf>
    <xf numFmtId="3" fontId="78" fillId="0" borderId="4" xfId="75" applyNumberFormat="1" applyFont="1" applyBorder="1" applyAlignment="1">
      <alignment horizontal="right" vertical="center" wrapText="1"/>
    </xf>
    <xf numFmtId="3" fontId="76" fillId="0" borderId="4" xfId="75" applyNumberFormat="1" applyFont="1" applyBorder="1" applyAlignment="1">
      <alignment horizontal="right" vertical="center" wrapText="1"/>
    </xf>
    <xf numFmtId="0" fontId="75" fillId="0" borderId="4" xfId="0" applyFont="1" applyBorder="1" applyAlignment="1">
      <alignment horizontal="center" vertical="center" wrapText="1"/>
    </xf>
    <xf numFmtId="0" fontId="80" fillId="0" borderId="0" xfId="0" applyFont="1" applyAlignment="1">
      <alignment horizontal="center" vertical="center" wrapText="1"/>
    </xf>
    <xf numFmtId="0" fontId="74" fillId="29" borderId="4" xfId="0" applyFont="1" applyFill="1" applyBorder="1" applyAlignment="1">
      <alignment vertical="center" wrapText="1"/>
    </xf>
    <xf numFmtId="0" fontId="78" fillId="29" borderId="4" xfId="0" applyFont="1" applyFill="1" applyBorder="1" applyAlignment="1">
      <alignment vertical="center" wrapText="1"/>
    </xf>
    <xf numFmtId="0" fontId="76" fillId="29" borderId="4" xfId="0" applyFont="1" applyFill="1" applyBorder="1" applyAlignment="1">
      <alignment horizontal="center" vertical="center" wrapText="1"/>
    </xf>
    <xf numFmtId="0" fontId="76" fillId="29" borderId="4" xfId="0" applyFont="1" applyFill="1" applyBorder="1" applyAlignment="1">
      <alignment horizontal="left" vertical="center" wrapText="1"/>
    </xf>
    <xf numFmtId="0" fontId="74" fillId="29" borderId="0" xfId="0" applyFont="1" applyFill="1" applyAlignment="1">
      <alignment vertical="center" wrapText="1"/>
    </xf>
    <xf numFmtId="0" fontId="78" fillId="0" borderId="4" xfId="0" applyFont="1" applyBorder="1" applyAlignment="1">
      <alignment horizontal="center" vertical="center" wrapText="1"/>
    </xf>
    <xf numFmtId="3" fontId="22" fillId="29" borderId="4" xfId="75" applyNumberFormat="1" applyFont="1" applyFill="1" applyBorder="1" applyAlignment="1">
      <alignment horizontal="right" vertical="center" wrapText="1"/>
    </xf>
    <xf numFmtId="3" fontId="75" fillId="28" borderId="4" xfId="75" applyNumberFormat="1" applyFont="1" applyFill="1" applyBorder="1" applyAlignment="1">
      <alignment horizontal="right" vertical="center" wrapText="1"/>
    </xf>
    <xf numFmtId="0" fontId="75" fillId="7" borderId="4" xfId="0" applyFont="1" applyFill="1" applyBorder="1" applyAlignment="1">
      <alignment horizontal="center" vertical="center" wrapText="1"/>
    </xf>
    <xf numFmtId="3" fontId="75" fillId="7" borderId="4" xfId="75" applyNumberFormat="1" applyFont="1" applyFill="1" applyBorder="1" applyAlignment="1">
      <alignment horizontal="right" vertical="center" wrapText="1"/>
    </xf>
    <xf numFmtId="0" fontId="74" fillId="0" borderId="4" xfId="0" applyFont="1" applyFill="1" applyBorder="1" applyAlignment="1">
      <alignment horizontal="left" vertical="center" wrapText="1"/>
    </xf>
    <xf numFmtId="0" fontId="75" fillId="29" borderId="4" xfId="0" applyFont="1" applyFill="1" applyBorder="1" applyAlignment="1">
      <alignment horizontal="center" vertical="center" wrapText="1"/>
    </xf>
    <xf numFmtId="0" fontId="75" fillId="28" borderId="4" xfId="0" applyFont="1" applyFill="1" applyBorder="1" applyAlignment="1">
      <alignment horizontal="center" vertical="center" wrapText="1"/>
    </xf>
    <xf numFmtId="3" fontId="74" fillId="28" borderId="4" xfId="75" applyNumberFormat="1" applyFont="1" applyFill="1" applyBorder="1" applyAlignment="1">
      <alignment horizontal="right" vertical="center" wrapText="1"/>
    </xf>
    <xf numFmtId="0" fontId="80" fillId="28" borderId="0" xfId="0" applyFont="1" applyFill="1" applyAlignment="1">
      <alignment horizontal="center" vertical="center" wrapText="1"/>
    </xf>
    <xf numFmtId="3" fontId="78" fillId="28" borderId="4" xfId="75" applyNumberFormat="1" applyFont="1" applyFill="1" applyBorder="1" applyAlignment="1">
      <alignment horizontal="right" vertical="center" wrapText="1"/>
    </xf>
    <xf numFmtId="3" fontId="76" fillId="28" borderId="4" xfId="75" applyNumberFormat="1" applyFont="1" applyFill="1" applyBorder="1" applyAlignment="1">
      <alignment horizontal="right" vertical="center" wrapText="1"/>
    </xf>
    <xf numFmtId="0" fontId="74" fillId="28" borderId="4" xfId="0" applyFont="1" applyFill="1" applyBorder="1" applyAlignment="1">
      <alignment horizontal="center" vertical="center" wrapText="1"/>
    </xf>
    <xf numFmtId="0" fontId="74" fillId="0" borderId="0" xfId="0" applyFont="1" applyFill="1" applyAlignment="1">
      <alignment horizontal="center" vertical="center" wrapText="1"/>
    </xf>
    <xf numFmtId="191" fontId="79" fillId="0" borderId="6" xfId="75" applyNumberFormat="1" applyFont="1" applyFill="1" applyBorder="1" applyAlignment="1">
      <alignment horizontal="center" vertical="center" wrapText="1"/>
    </xf>
    <xf numFmtId="191" fontId="79" fillId="0" borderId="4" xfId="75" applyNumberFormat="1" applyFont="1" applyFill="1" applyBorder="1" applyAlignment="1">
      <alignment horizontal="center" vertical="center" wrapText="1"/>
    </xf>
    <xf numFmtId="0" fontId="75" fillId="0" borderId="4" xfId="0" applyFont="1" applyBorder="1" applyAlignment="1">
      <alignment horizontal="center" vertical="center" wrapText="1"/>
    </xf>
    <xf numFmtId="0" fontId="75" fillId="29" borderId="4" xfId="0" applyFont="1" applyFill="1" applyBorder="1" applyAlignment="1">
      <alignment horizontal="center" vertical="center" wrapText="1"/>
    </xf>
    <xf numFmtId="0" fontId="77" fillId="0" borderId="0" xfId="0" applyFont="1" applyAlignment="1">
      <alignment horizontal="right" vertical="center" wrapText="1"/>
    </xf>
    <xf numFmtId="0" fontId="75" fillId="28" borderId="4" xfId="0" applyFont="1" applyFill="1" applyBorder="1" applyAlignment="1">
      <alignment horizontal="center" vertical="center" wrapText="1"/>
    </xf>
    <xf numFmtId="0" fontId="75" fillId="30" borderId="4" xfId="0" applyFont="1" applyFill="1" applyBorder="1" applyAlignment="1">
      <alignment horizontal="center" vertical="center" wrapText="1"/>
    </xf>
    <xf numFmtId="0" fontId="75" fillId="30" borderId="4" xfId="0" applyFont="1" applyFill="1" applyBorder="1" applyAlignment="1">
      <alignment horizontal="left" vertical="center" wrapText="1"/>
    </xf>
    <xf numFmtId="3" fontId="75" fillId="30" borderId="4" xfId="75" applyNumberFormat="1" applyFont="1" applyFill="1" applyBorder="1" applyAlignment="1">
      <alignment horizontal="right" vertical="center" wrapText="1"/>
    </xf>
    <xf numFmtId="0" fontId="75" fillId="31" borderId="4" xfId="0" applyFont="1" applyFill="1" applyBorder="1" applyAlignment="1">
      <alignment horizontal="center" vertical="center" wrapText="1"/>
    </xf>
    <xf numFmtId="3" fontId="75" fillId="28" borderId="4" xfId="75" applyNumberFormat="1" applyFont="1" applyFill="1" applyBorder="1" applyAlignment="1">
      <alignment horizontal="right" vertical="center"/>
    </xf>
    <xf numFmtId="3" fontId="74" fillId="28" borderId="4" xfId="75" applyNumberFormat="1" applyFont="1" applyFill="1" applyBorder="1" applyAlignment="1">
      <alignment horizontal="right" vertical="center"/>
    </xf>
    <xf numFmtId="190" fontId="81" fillId="29" borderId="4" xfId="75" applyNumberFormat="1" applyFont="1" applyFill="1" applyBorder="1" applyAlignment="1">
      <alignment horizontal="center" vertical="center"/>
    </xf>
    <xf numFmtId="0" fontId="75" fillId="30" borderId="4" xfId="0" applyFont="1" applyFill="1" applyBorder="1" applyAlignment="1">
      <alignment horizontal="center" vertical="center"/>
    </xf>
    <xf numFmtId="3" fontId="74" fillId="0" borderId="0" xfId="0" applyNumberFormat="1" applyFont="1" applyAlignment="1">
      <alignment horizontal="center" vertical="center" wrapText="1"/>
    </xf>
    <xf numFmtId="0" fontId="75" fillId="27" borderId="4" xfId="0" applyFont="1" applyFill="1" applyBorder="1" applyAlignment="1">
      <alignment horizontal="left" vertical="center" wrapText="1"/>
    </xf>
    <xf numFmtId="3" fontId="75" fillId="27" borderId="4" xfId="75" applyNumberFormat="1" applyFont="1" applyFill="1" applyBorder="1" applyAlignment="1">
      <alignment horizontal="right" vertical="center"/>
    </xf>
    <xf numFmtId="0" fontId="75" fillId="8" borderId="4" xfId="0" applyFont="1" applyFill="1" applyBorder="1" applyAlignment="1">
      <alignment horizontal="center" vertical="center" wrapText="1"/>
    </xf>
    <xf numFmtId="3" fontId="75" fillId="8" borderId="4" xfId="75" applyNumberFormat="1" applyFont="1" applyFill="1" applyBorder="1" applyAlignment="1">
      <alignment horizontal="right" vertical="center"/>
    </xf>
    <xf numFmtId="3" fontId="21" fillId="0" borderId="4" xfId="75" applyNumberFormat="1" applyFont="1" applyBorder="1" applyAlignment="1">
      <alignment horizontal="center" vertical="center" wrapText="1"/>
    </xf>
    <xf numFmtId="3" fontId="75" fillId="0" borderId="4" xfId="0" applyNumberFormat="1" applyFont="1" applyBorder="1" applyAlignment="1">
      <alignment horizontal="center" vertical="center" wrapText="1"/>
    </xf>
    <xf numFmtId="3" fontId="75" fillId="28" borderId="4" xfId="0" applyNumberFormat="1" applyFont="1" applyFill="1" applyBorder="1" applyAlignment="1">
      <alignment horizontal="center" vertical="center" wrapText="1"/>
    </xf>
    <xf numFmtId="3" fontId="75" fillId="31" borderId="4" xfId="0" applyNumberFormat="1" applyFont="1" applyFill="1" applyBorder="1" applyAlignment="1">
      <alignment horizontal="center" vertical="center" wrapText="1"/>
    </xf>
    <xf numFmtId="0" fontId="76" fillId="0" borderId="4" xfId="0" applyFont="1" applyBorder="1" applyAlignment="1">
      <alignment horizontal="center" vertical="center" wrapText="1"/>
    </xf>
    <xf numFmtId="0" fontId="81" fillId="0" borderId="4" xfId="0" applyFont="1" applyBorder="1" applyAlignment="1">
      <alignment horizontal="center" vertical="center" wrapText="1"/>
    </xf>
    <xf numFmtId="0" fontId="81" fillId="29" borderId="4" xfId="0" applyFont="1" applyFill="1" applyBorder="1" applyAlignment="1">
      <alignment horizontal="left" vertical="center" wrapText="1"/>
    </xf>
    <xf numFmtId="0" fontId="81"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0" fontId="74" fillId="28" borderId="4" xfId="0" applyFont="1" applyFill="1" applyBorder="1" applyAlignment="1">
      <alignment vertical="center" wrapText="1"/>
    </xf>
    <xf numFmtId="0" fontId="81" fillId="28" borderId="4" xfId="0" applyFont="1" applyFill="1" applyBorder="1" applyAlignment="1">
      <alignment horizontal="center" vertical="center" wrapText="1"/>
    </xf>
    <xf numFmtId="0" fontId="71" fillId="28" borderId="4" xfId="0" applyFont="1" applyFill="1" applyBorder="1" applyAlignment="1">
      <alignment horizontal="center" vertical="center" wrapText="1"/>
    </xf>
    <xf numFmtId="0" fontId="81" fillId="28" borderId="4" xfId="0" applyFont="1" applyFill="1" applyBorder="1" applyAlignment="1">
      <alignment horizontal="center" vertical="center" wrapText="1"/>
    </xf>
    <xf numFmtId="0" fontId="82" fillId="28" borderId="4" xfId="0" applyFont="1" applyFill="1" applyBorder="1" applyAlignment="1">
      <alignment horizontal="center" vertical="center" wrapText="1"/>
    </xf>
    <xf numFmtId="0" fontId="78" fillId="28" borderId="4" xfId="0" applyFont="1" applyFill="1" applyBorder="1" applyAlignment="1">
      <alignment horizontal="center" vertical="center" wrapText="1"/>
    </xf>
    <xf numFmtId="3" fontId="74" fillId="0" borderId="0" xfId="0" applyNumberFormat="1" applyFont="1" applyAlignment="1">
      <alignment vertical="center" wrapText="1"/>
    </xf>
    <xf numFmtId="3" fontId="74" fillId="0" borderId="0" xfId="0" applyNumberFormat="1" applyFont="1" applyFill="1" applyAlignment="1">
      <alignment vertical="center" wrapText="1"/>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0" fillId="28" borderId="0" xfId="0" applyFill="1" applyAlignment="1">
      <alignment vertical="center"/>
    </xf>
    <xf numFmtId="0" fontId="74" fillId="0" borderId="4" xfId="0" applyFont="1" applyBorder="1" applyAlignment="1">
      <alignment horizontal="left" vertical="center" wrapText="1"/>
    </xf>
    <xf numFmtId="3" fontId="74" fillId="0" borderId="4" xfId="0" applyNumberFormat="1" applyFont="1" applyBorder="1" applyAlignment="1">
      <alignment horizontal="center" vertical="center" wrapText="1"/>
    </xf>
    <xf numFmtId="3" fontId="22" fillId="0" borderId="4" xfId="75" applyNumberFormat="1" applyFont="1" applyBorder="1" applyAlignment="1">
      <alignment horizontal="center" vertical="center" wrapText="1"/>
    </xf>
    <xf numFmtId="3" fontId="75" fillId="0" borderId="4" xfId="75" applyNumberFormat="1" applyFont="1" applyFill="1" applyBorder="1" applyAlignment="1">
      <alignment horizontal="right" vertical="center"/>
    </xf>
    <xf numFmtId="0" fontId="80" fillId="0" borderId="0" xfId="0" applyFont="1" applyAlignment="1">
      <alignment horizontal="center" vertical="center" wrapText="1"/>
    </xf>
    <xf numFmtId="0" fontId="75" fillId="0" borderId="4" xfId="0" applyFont="1" applyBorder="1" applyAlignment="1">
      <alignment horizontal="center" vertical="center" wrapText="1"/>
    </xf>
    <xf numFmtId="0" fontId="75" fillId="29" borderId="4" xfId="0" applyFont="1" applyFill="1" applyBorder="1" applyAlignment="1">
      <alignment horizontal="center" vertical="center" wrapText="1"/>
    </xf>
    <xf numFmtId="0" fontId="75" fillId="28" borderId="4" xfId="0" applyFont="1" applyFill="1" applyBorder="1" applyAlignment="1">
      <alignment horizontal="center" vertical="center" wrapText="1"/>
    </xf>
    <xf numFmtId="0" fontId="78" fillId="28" borderId="4" xfId="0" applyFont="1" applyFill="1" applyBorder="1" applyAlignment="1">
      <alignment horizontal="center" vertical="center" wrapText="1"/>
    </xf>
    <xf numFmtId="3" fontId="0" fillId="0" borderId="0" xfId="0" applyNumberFormat="1" applyAlignment="1">
      <alignment vertical="center"/>
    </xf>
    <xf numFmtId="0" fontId="75" fillId="27" borderId="4" xfId="0" applyFont="1" applyFill="1" applyBorder="1" applyAlignment="1">
      <alignment horizontal="center" vertical="center" wrapText="1"/>
    </xf>
    <xf numFmtId="0" fontId="75" fillId="27" borderId="4" xfId="0" applyFont="1" applyFill="1" applyBorder="1" applyAlignment="1">
      <alignment horizontal="left" vertical="center" wrapText="1"/>
    </xf>
    <xf numFmtId="0" fontId="75" fillId="29" borderId="4" xfId="0" applyFont="1" applyFill="1" applyBorder="1" applyAlignment="1">
      <alignment horizontal="center" vertical="center" wrapText="1"/>
    </xf>
    <xf numFmtId="0" fontId="75" fillId="29" borderId="4" xfId="0" applyFont="1" applyFill="1" applyBorder="1" applyAlignment="1">
      <alignment horizontal="left" vertical="center" wrapText="1"/>
    </xf>
    <xf numFmtId="3" fontId="75" fillId="29" borderId="4" xfId="75" applyNumberFormat="1" applyFont="1" applyFill="1" applyBorder="1" applyAlignment="1">
      <alignment horizontal="right" vertical="center"/>
    </xf>
    <xf numFmtId="0" fontId="75" fillId="29" borderId="4" xfId="0" applyFont="1" applyFill="1" applyBorder="1" applyAlignment="1" quotePrefix="1">
      <alignment horizontal="center" vertical="center" wrapText="1"/>
    </xf>
    <xf numFmtId="188" fontId="25" fillId="0" borderId="4" xfId="0" applyNumberFormat="1" applyFont="1" applyFill="1" applyBorder="1" applyAlignment="1">
      <alignment horizontal="left" vertical="center" wrapText="1"/>
    </xf>
    <xf numFmtId="0" fontId="74" fillId="29" borderId="4" xfId="0" applyFont="1" applyFill="1" applyBorder="1" applyAlignment="1">
      <alignment horizontal="center" vertical="center" wrapText="1"/>
    </xf>
    <xf numFmtId="188" fontId="25" fillId="0" borderId="4" xfId="0" applyNumberFormat="1" applyFont="1" applyFill="1" applyBorder="1" applyAlignment="1">
      <alignment horizontal="center" vertical="center" wrapText="1"/>
    </xf>
    <xf numFmtId="187"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6" fillId="30" borderId="4" xfId="0" applyFont="1" applyFill="1" applyBorder="1" applyAlignment="1">
      <alignment vertical="center"/>
    </xf>
    <xf numFmtId="0" fontId="86" fillId="30" borderId="4" xfId="0" applyFont="1" applyFill="1" applyBorder="1" applyAlignment="1">
      <alignment horizontal="center" vertical="center"/>
    </xf>
    <xf numFmtId="0" fontId="86" fillId="28" borderId="4" xfId="0" applyFont="1" applyFill="1" applyBorder="1" applyAlignment="1">
      <alignment vertical="center"/>
    </xf>
    <xf numFmtId="0" fontId="77" fillId="29" borderId="5" xfId="0" applyFont="1" applyFill="1" applyBorder="1" applyAlignment="1">
      <alignment horizontal="center" vertical="center" wrapText="1"/>
    </xf>
    <xf numFmtId="0" fontId="78" fillId="29" borderId="4" xfId="0" applyFont="1" applyFill="1" applyBorder="1" applyAlignment="1" quotePrefix="1">
      <alignment horizontal="center" vertical="center" wrapText="1"/>
    </xf>
    <xf numFmtId="0" fontId="78" fillId="29" borderId="4" xfId="0" applyFont="1" applyFill="1" applyBorder="1" applyAlignment="1">
      <alignment horizontal="left" vertical="center" wrapText="1"/>
    </xf>
    <xf numFmtId="0" fontId="78" fillId="29" borderId="4" xfId="0" applyFont="1" applyFill="1" applyBorder="1" applyAlignment="1">
      <alignment horizontal="center" vertical="center" wrapText="1"/>
    </xf>
    <xf numFmtId="3" fontId="78" fillId="28" borderId="4" xfId="75" applyNumberFormat="1" applyFont="1" applyFill="1" applyBorder="1" applyAlignment="1">
      <alignment horizontal="right" vertical="center" wrapText="1"/>
    </xf>
    <xf numFmtId="0" fontId="78" fillId="0" borderId="0" xfId="0" applyFont="1" applyAlignment="1">
      <alignment horizontal="center" vertical="center" wrapText="1"/>
    </xf>
    <xf numFmtId="3" fontId="78" fillId="0" borderId="4" xfId="75" applyNumberFormat="1" applyFont="1" applyBorder="1" applyAlignment="1">
      <alignment horizontal="right" vertical="center" wrapText="1"/>
    </xf>
    <xf numFmtId="0" fontId="75" fillId="0" borderId="4" xfId="0" applyFont="1" applyBorder="1" applyAlignment="1">
      <alignment horizontal="center" vertical="center" wrapText="1"/>
    </xf>
    <xf numFmtId="0" fontId="75" fillId="29" borderId="4" xfId="0" applyFont="1" applyFill="1" applyBorder="1" applyAlignment="1">
      <alignment horizontal="center" vertical="center" wrapText="1"/>
    </xf>
    <xf numFmtId="0" fontId="75" fillId="28" borderId="4" xfId="0" applyFont="1" applyFill="1" applyBorder="1" applyAlignment="1">
      <alignment horizontal="center" vertical="center" wrapText="1"/>
    </xf>
    <xf numFmtId="188" fontId="27" fillId="0" borderId="4" xfId="0" applyNumberFormat="1" applyFont="1" applyFill="1" applyBorder="1" applyAlignment="1">
      <alignment horizontal="left" vertical="center" wrapText="1"/>
    </xf>
    <xf numFmtId="188" fontId="27" fillId="0" borderId="4" xfId="0" applyNumberFormat="1" applyFont="1" applyFill="1" applyBorder="1" applyAlignment="1">
      <alignment horizontal="center" vertical="center" wrapText="1"/>
    </xf>
    <xf numFmtId="187" fontId="27" fillId="0" borderId="4" xfId="0" applyNumberFormat="1" applyFont="1" applyFill="1" applyBorder="1" applyAlignment="1">
      <alignment horizontal="center" vertical="center" wrapText="1"/>
    </xf>
    <xf numFmtId="0" fontId="75" fillId="28" borderId="4" xfId="0" applyFont="1" applyFill="1" applyBorder="1" applyAlignment="1">
      <alignment horizontal="center" vertical="center" wrapText="1"/>
    </xf>
    <xf numFmtId="0" fontId="75" fillId="29" borderId="0" xfId="0" applyFont="1" applyFill="1" applyAlignment="1">
      <alignment horizontal="center" vertical="center" wrapText="1"/>
    </xf>
    <xf numFmtId="3" fontId="75" fillId="27" borderId="7" xfId="75" applyNumberFormat="1" applyFont="1" applyFill="1" applyBorder="1" applyAlignment="1">
      <alignment horizontal="right" vertical="center"/>
    </xf>
    <xf numFmtId="3" fontId="75" fillId="27" borderId="6" xfId="75" applyNumberFormat="1" applyFont="1" applyFill="1" applyBorder="1" applyAlignment="1">
      <alignment horizontal="right" vertical="center"/>
    </xf>
    <xf numFmtId="3" fontId="75" fillId="27" borderId="0" xfId="75" applyNumberFormat="1" applyFont="1" applyFill="1" applyBorder="1" applyAlignment="1">
      <alignment horizontal="right" vertical="center"/>
    </xf>
    <xf numFmtId="0" fontId="75" fillId="0" borderId="4" xfId="0" applyFont="1" applyFill="1" applyBorder="1" applyAlignment="1">
      <alignment horizontal="left" vertical="center" wrapText="1"/>
    </xf>
    <xf numFmtId="0" fontId="75" fillId="0" borderId="4" xfId="0" applyFont="1" applyFill="1" applyBorder="1" applyAlignment="1">
      <alignment horizontal="center" vertical="center" wrapText="1"/>
    </xf>
    <xf numFmtId="0" fontId="75" fillId="0" borderId="0" xfId="0" applyFont="1" applyFill="1" applyAlignment="1">
      <alignment horizontal="center" vertical="center" wrapText="1"/>
    </xf>
    <xf numFmtId="0" fontId="87" fillId="0" borderId="4" xfId="0" applyFont="1" applyBorder="1" applyAlignment="1">
      <alignment horizontal="center"/>
    </xf>
    <xf numFmtId="0" fontId="88" fillId="0" borderId="4" xfId="0" applyFont="1" applyBorder="1" applyAlignment="1">
      <alignment horizontal="center" vertical="center"/>
    </xf>
    <xf numFmtId="3" fontId="88" fillId="0" borderId="4" xfId="0" applyNumberFormat="1" applyFont="1" applyBorder="1" applyAlignment="1">
      <alignment horizontal="center" vertical="center"/>
    </xf>
    <xf numFmtId="0" fontId="88" fillId="0" borderId="4" xfId="0" applyFont="1" applyBorder="1" applyAlignment="1">
      <alignment horizontal="left" vertical="center"/>
    </xf>
    <xf numFmtId="0" fontId="88" fillId="0" borderId="4" xfId="0" applyFont="1" applyBorder="1" applyAlignment="1">
      <alignment horizontal="left" vertical="center" wrapText="1"/>
    </xf>
    <xf numFmtId="3" fontId="88" fillId="0" borderId="4" xfId="0" applyNumberFormat="1" applyFont="1" applyBorder="1" applyAlignment="1">
      <alignment horizontal="left" vertical="center"/>
    </xf>
    <xf numFmtId="3" fontId="88" fillId="0" borderId="4" xfId="0" applyNumberFormat="1" applyFont="1" applyBorder="1" applyAlignment="1">
      <alignment horizontal="right" vertical="center"/>
    </xf>
    <xf numFmtId="0" fontId="78" fillId="0" borderId="4" xfId="0" applyFont="1" applyBorder="1" applyAlignment="1">
      <alignment horizontal="left" vertical="center" wrapText="1"/>
    </xf>
    <xf numFmtId="3" fontId="78"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4"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5"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1" fillId="29" borderId="4" xfId="0" applyFont="1" applyFill="1" applyBorder="1" applyAlignment="1">
      <alignment horizontal="center" vertical="center" wrapText="1"/>
    </xf>
    <xf numFmtId="0" fontId="83"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2"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1" fillId="29" borderId="4" xfId="0" applyFont="1" applyFill="1" applyBorder="1" applyAlignment="1">
      <alignment horizontal="center" vertical="center" wrapText="1"/>
    </xf>
    <xf numFmtId="3" fontId="89" fillId="30" borderId="4" xfId="75" applyNumberFormat="1" applyFont="1" applyFill="1" applyBorder="1" applyAlignment="1">
      <alignment vertical="center"/>
    </xf>
    <xf numFmtId="3" fontId="75" fillId="27" borderId="4" xfId="75" applyNumberFormat="1" applyFont="1" applyFill="1" applyBorder="1" applyAlignment="1">
      <alignment horizontal="right" vertical="center" wrapText="1"/>
    </xf>
    <xf numFmtId="3" fontId="76" fillId="0" borderId="4" xfId="75" applyNumberFormat="1" applyFont="1" applyFill="1" applyBorder="1" applyAlignment="1">
      <alignment horizontal="right" vertical="center" wrapText="1"/>
    </xf>
    <xf numFmtId="3" fontId="76" fillId="29" borderId="4" xfId="75" applyNumberFormat="1" applyFont="1" applyFill="1" applyBorder="1" applyAlignment="1">
      <alignment horizontal="right" vertical="center" wrapText="1"/>
    </xf>
    <xf numFmtId="3" fontId="78" fillId="0" borderId="4" xfId="75" applyNumberFormat="1" applyFont="1" applyFill="1" applyBorder="1" applyAlignment="1">
      <alignment horizontal="right" vertical="center" wrapText="1"/>
    </xf>
    <xf numFmtId="3" fontId="78" fillId="29" borderId="4" xfId="75" applyNumberFormat="1" applyFont="1" applyFill="1" applyBorder="1" applyAlignment="1">
      <alignment horizontal="right" vertical="center" wrapText="1"/>
    </xf>
    <xf numFmtId="3" fontId="22" fillId="29" borderId="4" xfId="75" applyNumberFormat="1" applyFont="1" applyFill="1" applyBorder="1" applyAlignment="1">
      <alignment horizontal="right" vertical="center" wrapText="1"/>
    </xf>
    <xf numFmtId="3" fontId="75" fillId="31" borderId="4" xfId="75" applyNumberFormat="1" applyFont="1" applyFill="1" applyBorder="1" applyAlignment="1">
      <alignment horizontal="right" vertical="center" wrapText="1"/>
    </xf>
    <xf numFmtId="3" fontId="71" fillId="29" borderId="4" xfId="75" applyNumberFormat="1" applyFont="1" applyFill="1" applyBorder="1" applyAlignment="1">
      <alignment vertical="center" wrapText="1"/>
    </xf>
    <xf numFmtId="3" fontId="20" fillId="29" borderId="4" xfId="75" applyNumberFormat="1" applyFont="1" applyFill="1" applyBorder="1" applyAlignment="1">
      <alignment horizontal="right" vertical="center" wrapText="1"/>
    </xf>
    <xf numFmtId="3" fontId="81" fillId="0" borderId="4" xfId="75" applyNumberFormat="1" applyFont="1" applyFill="1" applyBorder="1" applyAlignment="1">
      <alignment horizontal="right" vertical="center" wrapText="1"/>
    </xf>
    <xf numFmtId="3" fontId="81" fillId="28" borderId="4" xfId="75" applyNumberFormat="1" applyFont="1" applyFill="1" applyBorder="1" applyAlignment="1">
      <alignment horizontal="right" vertical="center" wrapText="1"/>
    </xf>
    <xf numFmtId="3" fontId="81" fillId="29" borderId="4" xfId="75" applyNumberFormat="1" applyFont="1" applyFill="1" applyBorder="1" applyAlignment="1">
      <alignment horizontal="right" vertical="center" wrapText="1"/>
    </xf>
    <xf numFmtId="3" fontId="71" fillId="28" borderId="4" xfId="75" applyNumberFormat="1" applyFont="1" applyFill="1" applyBorder="1" applyAlignment="1">
      <alignment vertical="center" wrapText="1"/>
    </xf>
    <xf numFmtId="3" fontId="75" fillId="29" borderId="4" xfId="75" applyNumberFormat="1" applyFont="1" applyFill="1" applyBorder="1" applyAlignment="1">
      <alignment horizontal="right" vertical="center"/>
    </xf>
    <xf numFmtId="3" fontId="78" fillId="29" borderId="4" xfId="75" applyNumberFormat="1" applyFont="1" applyFill="1" applyBorder="1" applyAlignment="1">
      <alignment horizontal="right" vertical="center"/>
    </xf>
    <xf numFmtId="3" fontId="78" fillId="28" borderId="4" xfId="75" applyNumberFormat="1" applyFont="1" applyFill="1" applyBorder="1" applyAlignment="1">
      <alignment horizontal="right" vertical="center"/>
    </xf>
    <xf numFmtId="3" fontId="25" fillId="0" borderId="4" xfId="75" applyNumberFormat="1" applyFont="1" applyFill="1" applyBorder="1" applyAlignment="1">
      <alignment horizontal="right" vertical="center"/>
    </xf>
    <xf numFmtId="3" fontId="76" fillId="29" borderId="4" xfId="75" applyNumberFormat="1" applyFont="1" applyFill="1" applyBorder="1" applyAlignment="1">
      <alignment horizontal="right" vertical="center"/>
    </xf>
    <xf numFmtId="3" fontId="76" fillId="28" borderId="4" xfId="75" applyNumberFormat="1" applyFont="1" applyFill="1" applyBorder="1" applyAlignment="1">
      <alignment horizontal="right" vertical="center"/>
    </xf>
    <xf numFmtId="3" fontId="75" fillId="0" borderId="4" xfId="0" applyNumberFormat="1" applyFont="1" applyBorder="1" applyAlignment="1">
      <alignment horizontal="center" vertical="center" wrapText="1"/>
    </xf>
    <xf numFmtId="0" fontId="80" fillId="0" borderId="0" xfId="0" applyFont="1" applyAlignment="1">
      <alignment horizontal="center" vertical="center" wrapText="1"/>
    </xf>
    <xf numFmtId="0" fontId="74" fillId="28" borderId="0" xfId="0" applyFont="1" applyFill="1" applyAlignment="1">
      <alignment horizontal="center" vertical="center" wrapText="1"/>
    </xf>
    <xf numFmtId="0" fontId="88" fillId="0" borderId="0" xfId="0" applyFont="1" applyAlignment="1">
      <alignment vertical="center" wrapText="1"/>
    </xf>
    <xf numFmtId="0" fontId="66" fillId="0" borderId="0" xfId="0" applyFont="1" applyAlignment="1">
      <alignment vertical="center"/>
    </xf>
    <xf numFmtId="0" fontId="90" fillId="0" borderId="0" xfId="0" applyFont="1" applyAlignment="1">
      <alignment horizontal="center" vertical="center"/>
    </xf>
    <xf numFmtId="0" fontId="90" fillId="0" borderId="0" xfId="0" applyFont="1" applyAlignment="1">
      <alignment vertical="center" wrapText="1"/>
    </xf>
    <xf numFmtId="0" fontId="88" fillId="0" borderId="0" xfId="0" applyFont="1" applyAlignment="1">
      <alignment vertical="center"/>
    </xf>
    <xf numFmtId="4" fontId="91" fillId="29" borderId="4" xfId="75" applyNumberFormat="1" applyFont="1" applyFill="1" applyBorder="1" applyAlignment="1">
      <alignment horizontal="center" vertical="center" wrapText="1"/>
    </xf>
    <xf numFmtId="0" fontId="91" fillId="29" borderId="4" xfId="0" applyFont="1" applyFill="1" applyBorder="1" applyAlignment="1">
      <alignment horizontal="center" vertical="center"/>
    </xf>
    <xf numFmtId="3" fontId="91" fillId="29" borderId="4" xfId="75" applyNumberFormat="1" applyFont="1" applyFill="1" applyBorder="1" applyAlignment="1">
      <alignment horizontal="right" vertical="center"/>
    </xf>
    <xf numFmtId="0" fontId="87" fillId="0" borderId="0" xfId="0" applyFont="1" applyAlignment="1">
      <alignment vertical="center"/>
    </xf>
    <xf numFmtId="0" fontId="91" fillId="29" borderId="4" xfId="0" applyFont="1" applyFill="1" applyBorder="1" applyAlignment="1">
      <alignment horizontal="left" vertical="center" wrapText="1"/>
    </xf>
    <xf numFmtId="0" fontId="87" fillId="0" borderId="0" xfId="0" applyFont="1" applyFill="1" applyAlignment="1">
      <alignment horizontal="center" vertical="center"/>
    </xf>
    <xf numFmtId="190" fontId="87" fillId="0" borderId="0" xfId="0" applyNumberFormat="1" applyFont="1" applyFill="1" applyAlignment="1">
      <alignment horizontal="center" vertical="center"/>
    </xf>
    <xf numFmtId="0" fontId="90" fillId="29" borderId="4" xfId="0" applyFont="1" applyFill="1" applyBorder="1" applyAlignment="1">
      <alignment horizontal="center" vertical="center"/>
    </xf>
    <xf numFmtId="0" fontId="90" fillId="29" borderId="4" xfId="0" applyFont="1" applyFill="1" applyBorder="1" applyAlignment="1">
      <alignment horizontal="left" vertical="center" wrapText="1"/>
    </xf>
    <xf numFmtId="3" fontId="90" fillId="29" borderId="4" xfId="75" applyNumberFormat="1" applyFont="1" applyFill="1" applyBorder="1" applyAlignment="1">
      <alignment horizontal="right" vertical="center"/>
    </xf>
    <xf numFmtId="0" fontId="88" fillId="0" borderId="0" xfId="0" applyFont="1" applyFill="1" applyAlignment="1">
      <alignment horizontal="center" vertical="center"/>
    </xf>
    <xf numFmtId="190" fontId="88" fillId="0" borderId="0" xfId="0" applyNumberFormat="1" applyFont="1" applyFill="1" applyAlignment="1">
      <alignment horizontal="center" vertical="center"/>
    </xf>
    <xf numFmtId="0" fontId="90" fillId="29" borderId="4" xfId="0" applyFont="1" applyFill="1" applyBorder="1" applyAlignment="1" quotePrefix="1">
      <alignment horizontal="center" vertical="center"/>
    </xf>
    <xf numFmtId="0" fontId="90" fillId="29" borderId="4" xfId="0" applyFont="1" applyFill="1" applyBorder="1" applyAlignment="1">
      <alignment vertical="center" wrapText="1"/>
    </xf>
    <xf numFmtId="3" fontId="92" fillId="29" borderId="4" xfId="75" applyNumberFormat="1" applyFont="1" applyFill="1" applyBorder="1" applyAlignment="1">
      <alignment horizontal="right" vertical="center"/>
    </xf>
    <xf numFmtId="0" fontId="88" fillId="0" borderId="0" xfId="0" applyFont="1" applyFill="1" applyAlignment="1">
      <alignment vertical="center"/>
    </xf>
    <xf numFmtId="0" fontId="88" fillId="0" borderId="0" xfId="0" applyFont="1" applyAlignment="1">
      <alignment horizontal="center" vertical="center"/>
    </xf>
    <xf numFmtId="4" fontId="88" fillId="0" borderId="0" xfId="75" applyNumberFormat="1" applyFont="1" applyAlignment="1">
      <alignment vertical="center"/>
    </xf>
    <xf numFmtId="0" fontId="90" fillId="29" borderId="4" xfId="0" applyFont="1" applyFill="1" applyBorder="1" applyAlignment="1">
      <alignment horizontal="center" vertical="center"/>
    </xf>
    <xf numFmtId="203" fontId="91" fillId="29" borderId="4" xfId="75" applyNumberFormat="1" applyFont="1" applyFill="1" applyBorder="1" applyAlignment="1">
      <alignment horizontal="right" vertical="center"/>
    </xf>
    <xf numFmtId="203" fontId="90" fillId="29" borderId="4" xfId="75" applyNumberFormat="1" applyFont="1" applyFill="1" applyBorder="1" applyAlignment="1">
      <alignment horizontal="right" vertical="center"/>
    </xf>
    <xf numFmtId="203" fontId="92" fillId="29" borderId="4" xfId="75" applyNumberFormat="1" applyFont="1" applyFill="1" applyBorder="1" applyAlignment="1">
      <alignment horizontal="right" vertical="center"/>
    </xf>
    <xf numFmtId="0" fontId="90" fillId="0" borderId="0" xfId="0" applyFont="1" applyAlignment="1">
      <alignment horizontal="center" vertical="center" wrapText="1"/>
    </xf>
    <xf numFmtId="0" fontId="88" fillId="0" borderId="0" xfId="0" applyFont="1" applyAlignment="1">
      <alignment horizontal="center" vertical="center" wrapText="1"/>
    </xf>
    <xf numFmtId="203" fontId="91" fillId="29" borderId="4" xfId="75" applyNumberFormat="1" applyFont="1" applyFill="1" applyBorder="1" applyAlignment="1">
      <alignment vertical="center"/>
    </xf>
    <xf numFmtId="203" fontId="90" fillId="29" borderId="4" xfId="0" applyNumberFormat="1" applyFont="1" applyFill="1" applyBorder="1" applyAlignment="1">
      <alignment vertical="center" wrapText="1"/>
    </xf>
    <xf numFmtId="203" fontId="90" fillId="29" borderId="4" xfId="75" applyNumberFormat="1" applyFont="1" applyFill="1" applyBorder="1" applyAlignment="1">
      <alignment vertical="center"/>
    </xf>
    <xf numFmtId="0" fontId="93" fillId="0" borderId="0" xfId="0" applyFont="1" applyFill="1" applyAlignment="1">
      <alignment horizontal="center" vertical="center" wrapText="1"/>
    </xf>
    <xf numFmtId="4" fontId="94" fillId="0" borderId="0" xfId="0" applyNumberFormat="1" applyFont="1" applyFill="1" applyAlignment="1">
      <alignment horizontal="center" vertical="center" wrapText="1"/>
    </xf>
    <xf numFmtId="0" fontId="94" fillId="0" borderId="0" xfId="0" applyFont="1" applyFill="1" applyAlignment="1">
      <alignment horizontal="center" vertical="center" wrapText="1"/>
    </xf>
    <xf numFmtId="0" fontId="66" fillId="0" borderId="0" xfId="0" applyFont="1" applyFill="1" applyAlignment="1">
      <alignment horizontal="center" vertical="center" wrapText="1"/>
    </xf>
    <xf numFmtId="0" fontId="95" fillId="0" borderId="0" xfId="0" applyFont="1" applyFill="1" applyAlignment="1">
      <alignment horizontal="center" vertical="center" wrapText="1"/>
    </xf>
    <xf numFmtId="0" fontId="94" fillId="0" borderId="0" xfId="0" applyFont="1" applyFill="1" applyAlignment="1">
      <alignment vertical="center" wrapText="1"/>
    </xf>
    <xf numFmtId="0" fontId="66" fillId="0" borderId="0" xfId="0" applyFont="1" applyFill="1" applyAlignment="1">
      <alignment vertical="center" wrapText="1"/>
    </xf>
    <xf numFmtId="0" fontId="90" fillId="0" borderId="0" xfId="0" applyFont="1" applyFill="1" applyAlignment="1">
      <alignment horizontal="center" vertical="center" wrapText="1"/>
    </xf>
    <xf numFmtId="0" fontId="90" fillId="0" borderId="0" xfId="0" applyFont="1" applyFill="1" applyAlignment="1">
      <alignment horizontal="left" vertical="center" wrapText="1"/>
    </xf>
    <xf numFmtId="0" fontId="96" fillId="0" borderId="0" xfId="0" applyFont="1" applyFill="1" applyAlignment="1">
      <alignment horizontal="right" vertical="center" wrapText="1"/>
    </xf>
    <xf numFmtId="0" fontId="82" fillId="0" borderId="0" xfId="0" applyFont="1" applyFill="1" applyAlignment="1">
      <alignment vertical="center" wrapText="1"/>
    </xf>
    <xf numFmtId="0" fontId="88" fillId="0" borderId="0" xfId="0" applyFont="1" applyFill="1" applyAlignment="1">
      <alignment vertical="center" wrapText="1"/>
    </xf>
    <xf numFmtId="0" fontId="29" fillId="0" borderId="4" xfId="0" applyFont="1" applyFill="1" applyBorder="1" applyAlignment="1">
      <alignment horizontal="center" vertical="center" wrapText="1"/>
    </xf>
    <xf numFmtId="0" fontId="91" fillId="0" borderId="4" xfId="0" applyFont="1" applyFill="1" applyBorder="1" applyAlignment="1">
      <alignment vertical="center" wrapText="1"/>
    </xf>
    <xf numFmtId="0" fontId="91" fillId="0" borderId="0" xfId="0" applyFont="1" applyFill="1" applyAlignment="1">
      <alignment horizontal="right" vertical="center" wrapText="1"/>
    </xf>
    <xf numFmtId="0" fontId="97" fillId="0" borderId="0" xfId="0" applyFont="1" applyFill="1" applyAlignment="1">
      <alignment vertical="center" wrapText="1"/>
    </xf>
    <xf numFmtId="0" fontId="87" fillId="0" borderId="0" xfId="0" applyFont="1" applyFill="1" applyAlignment="1">
      <alignment vertical="center" wrapText="1"/>
    </xf>
    <xf numFmtId="0" fontId="97" fillId="0" borderId="0" xfId="0" applyFont="1" applyFill="1" applyAlignment="1">
      <alignment horizontal="center" vertical="center" wrapText="1"/>
    </xf>
    <xf numFmtId="3" fontId="97" fillId="0" borderId="0" xfId="0" applyNumberFormat="1" applyFont="1" applyFill="1" applyAlignment="1">
      <alignment horizontal="center" vertical="center" wrapText="1"/>
    </xf>
    <xf numFmtId="0" fontId="87" fillId="0" borderId="0" xfId="0" applyFont="1" applyFill="1" applyAlignment="1">
      <alignment horizontal="center" vertical="center" wrapText="1"/>
    </xf>
    <xf numFmtId="190" fontId="97" fillId="0" borderId="0" xfId="0" applyNumberFormat="1" applyFont="1" applyFill="1" applyAlignment="1">
      <alignment horizontal="center" vertical="center" wrapText="1"/>
    </xf>
    <xf numFmtId="3" fontId="29" fillId="0" borderId="4" xfId="75" applyNumberFormat="1" applyFont="1" applyFill="1" applyBorder="1" applyAlignment="1">
      <alignment horizontal="right" vertical="center" wrapText="1"/>
    </xf>
    <xf numFmtId="203" fontId="29" fillId="0" borderId="4" xfId="75" applyNumberFormat="1" applyFont="1" applyFill="1" applyBorder="1" applyAlignment="1">
      <alignment horizontal="right" vertical="center" wrapText="1"/>
    </xf>
    <xf numFmtId="3" fontId="29" fillId="0" borderId="4" xfId="75" applyNumberFormat="1" applyFont="1" applyFill="1" applyBorder="1" applyAlignment="1">
      <alignment horizontal="center" vertical="center" wrapText="1"/>
    </xf>
    <xf numFmtId="190" fontId="91" fillId="0" borderId="4" xfId="75" applyNumberFormat="1" applyFont="1" applyFill="1" applyBorder="1" applyAlignment="1">
      <alignment horizontal="center" vertical="center" wrapText="1"/>
    </xf>
    <xf numFmtId="0" fontId="29" fillId="0" borderId="4" xfId="0" applyFont="1" applyFill="1" applyBorder="1" applyAlignment="1">
      <alignment horizontal="left" vertical="center" wrapText="1"/>
    </xf>
    <xf numFmtId="0" fontId="20" fillId="0" borderId="4" xfId="0" applyFont="1" applyFill="1" applyBorder="1" applyAlignment="1" quotePrefix="1">
      <alignment horizontal="center"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wrapText="1"/>
    </xf>
    <xf numFmtId="3" fontId="20" fillId="0" borderId="4" xfId="75" applyNumberFormat="1" applyFont="1" applyFill="1" applyBorder="1" applyAlignment="1">
      <alignment vertical="center" wrapText="1"/>
    </xf>
    <xf numFmtId="3" fontId="20" fillId="0" borderId="4" xfId="75" applyNumberFormat="1" applyFont="1" applyFill="1" applyBorder="1" applyAlignment="1">
      <alignment horizontal="right" vertical="center" wrapText="1"/>
    </xf>
    <xf numFmtId="203" fontId="20" fillId="0" borderId="4" xfId="75" applyNumberFormat="1" applyFont="1" applyFill="1" applyBorder="1" applyAlignment="1">
      <alignment horizontal="right" vertical="center" wrapText="1"/>
    </xf>
    <xf numFmtId="3" fontId="20" fillId="0" borderId="4" xfId="75" applyNumberFormat="1" applyFont="1" applyFill="1" applyBorder="1" applyAlignment="1">
      <alignment horizontal="center" vertical="center" wrapText="1"/>
    </xf>
    <xf numFmtId="190" fontId="90" fillId="0" borderId="4" xfId="75" applyNumberFormat="1" applyFont="1" applyFill="1" applyBorder="1" applyAlignment="1">
      <alignment horizontal="center" vertical="center" wrapText="1"/>
    </xf>
    <xf numFmtId="0" fontId="29" fillId="0" borderId="4" xfId="0" applyFont="1" applyFill="1" applyBorder="1" applyAlignment="1" quotePrefix="1">
      <alignment horizontal="center" vertical="center" wrapText="1"/>
    </xf>
    <xf numFmtId="3" fontId="29" fillId="0" borderId="4" xfId="75" applyNumberFormat="1" applyFont="1" applyFill="1" applyBorder="1" applyAlignment="1">
      <alignment vertical="center" wrapText="1"/>
    </xf>
    <xf numFmtId="0" fontId="82" fillId="0" borderId="0" xfId="0" applyFont="1" applyFill="1" applyAlignment="1">
      <alignment horizontal="center" vertical="center" wrapText="1"/>
    </xf>
    <xf numFmtId="0" fontId="88" fillId="0" borderId="0" xfId="0" applyFont="1" applyFill="1" applyAlignment="1">
      <alignment horizontal="center" vertical="center" wrapText="1"/>
    </xf>
    <xf numFmtId="4" fontId="90" fillId="0" borderId="4" xfId="75" applyNumberFormat="1" applyFont="1" applyFill="1" applyBorder="1" applyAlignment="1">
      <alignment horizontal="right" vertical="center" wrapText="1"/>
    </xf>
    <xf numFmtId="0" fontId="98" fillId="0" borderId="0" xfId="0" applyFont="1" applyFill="1" applyAlignment="1">
      <alignment vertical="center" wrapText="1"/>
    </xf>
    <xf numFmtId="0" fontId="88" fillId="0" borderId="0" xfId="0" applyFont="1" applyFill="1" applyAlignment="1">
      <alignment horizontal="left" vertical="center" wrapText="1"/>
    </xf>
    <xf numFmtId="4" fontId="88" fillId="0" borderId="0" xfId="75" applyNumberFormat="1" applyFont="1" applyFill="1" applyAlignment="1">
      <alignment vertical="center" wrapText="1"/>
    </xf>
    <xf numFmtId="203" fontId="90" fillId="29" borderId="8" xfId="75" applyNumberFormat="1" applyFont="1" applyFill="1" applyBorder="1" applyAlignment="1">
      <alignment vertical="center"/>
    </xf>
    <xf numFmtId="203" fontId="90" fillId="29" borderId="9" xfId="75" applyNumberFormat="1" applyFont="1" applyFill="1" applyBorder="1" applyAlignment="1">
      <alignment vertical="center"/>
    </xf>
    <xf numFmtId="0" fontId="90" fillId="29" borderId="8" xfId="0" applyFont="1" applyFill="1" applyBorder="1" applyAlignment="1">
      <alignment horizontal="center" vertical="center" wrapText="1"/>
    </xf>
    <xf numFmtId="0" fontId="90" fillId="29" borderId="5" xfId="0" applyFont="1" applyFill="1" applyBorder="1" applyAlignment="1">
      <alignment horizontal="center" vertical="center" wrapText="1"/>
    </xf>
    <xf numFmtId="0" fontId="90" fillId="29" borderId="9" xfId="0" applyFont="1" applyFill="1" applyBorder="1" applyAlignment="1">
      <alignment horizontal="center" vertical="center" wrapText="1"/>
    </xf>
    <xf numFmtId="4" fontId="91" fillId="29" borderId="7" xfId="75" applyNumberFormat="1" applyFont="1" applyFill="1" applyBorder="1" applyAlignment="1">
      <alignment horizontal="center" vertical="center" wrapText="1"/>
    </xf>
    <xf numFmtId="4" fontId="91" fillId="29" borderId="10" xfId="75" applyNumberFormat="1" applyFont="1" applyFill="1" applyBorder="1" applyAlignment="1">
      <alignment horizontal="center" vertical="center" wrapText="1"/>
    </xf>
    <xf numFmtId="4" fontId="91" fillId="29" borderId="6" xfId="75" applyNumberFormat="1" applyFont="1" applyFill="1" applyBorder="1" applyAlignment="1">
      <alignment horizontal="center" vertical="center" wrapText="1"/>
    </xf>
    <xf numFmtId="0" fontId="95" fillId="0" borderId="0" xfId="0" applyFont="1" applyAlignment="1">
      <alignment horizontal="center" vertical="center"/>
    </xf>
    <xf numFmtId="4" fontId="91" fillId="29" borderId="4" xfId="75" applyNumberFormat="1" applyFont="1" applyFill="1" applyBorder="1" applyAlignment="1">
      <alignment horizontal="center" vertical="center" wrapText="1"/>
    </xf>
    <xf numFmtId="4" fontId="91" fillId="29" borderId="11" xfId="75" applyNumberFormat="1" applyFont="1" applyFill="1" applyBorder="1" applyAlignment="1">
      <alignment horizontal="center" vertical="center" wrapText="1"/>
    </xf>
    <xf numFmtId="4" fontId="91" fillId="29" borderId="12" xfId="75" applyNumberFormat="1" applyFont="1" applyFill="1" applyBorder="1" applyAlignment="1">
      <alignment horizontal="center" vertical="center" wrapText="1"/>
    </xf>
    <xf numFmtId="4" fontId="91" fillId="29" borderId="13" xfId="75" applyNumberFormat="1" applyFont="1" applyFill="1" applyBorder="1" applyAlignment="1">
      <alignment horizontal="center" vertical="center" wrapText="1"/>
    </xf>
    <xf numFmtId="0" fontId="93" fillId="0" borderId="0" xfId="0" applyFont="1" applyAlignment="1">
      <alignment horizontal="center" vertical="center"/>
    </xf>
    <xf numFmtId="0" fontId="96" fillId="0" borderId="0" xfId="0" applyFont="1" applyAlignment="1">
      <alignment horizontal="right" vertical="center"/>
    </xf>
    <xf numFmtId="0" fontId="91" fillId="29" borderId="4" xfId="0" applyFont="1" applyFill="1" applyBorder="1" applyAlignment="1">
      <alignment horizontal="center" vertical="center" wrapText="1"/>
    </xf>
    <xf numFmtId="4" fontId="91" fillId="29" borderId="8" xfId="75" applyNumberFormat="1" applyFont="1" applyFill="1" applyBorder="1" applyAlignment="1">
      <alignment horizontal="center" vertical="center" wrapText="1"/>
    </xf>
    <xf numFmtId="4" fontId="91" fillId="29" borderId="5" xfId="75" applyNumberFormat="1" applyFont="1" applyFill="1" applyBorder="1" applyAlignment="1">
      <alignment horizontal="center" vertical="center" wrapText="1"/>
    </xf>
    <xf numFmtId="4" fontId="91" fillId="29" borderId="9" xfId="75" applyNumberFormat="1" applyFont="1" applyFill="1" applyBorder="1" applyAlignment="1">
      <alignment horizontal="center" vertical="center" wrapText="1"/>
    </xf>
    <xf numFmtId="0" fontId="93" fillId="0" borderId="0" xfId="0" applyFont="1" applyFill="1" applyAlignment="1">
      <alignment horizontal="center" vertical="center" wrapText="1"/>
    </xf>
    <xf numFmtId="0" fontId="96" fillId="0" borderId="0" xfId="0" applyFont="1" applyFill="1" applyAlignment="1">
      <alignment horizontal="right" vertical="center" wrapText="1"/>
    </xf>
    <xf numFmtId="0" fontId="29" fillId="0" borderId="4" xfId="0" applyFont="1" applyFill="1" applyBorder="1" applyAlignment="1">
      <alignment horizontal="center" vertical="center" wrapText="1"/>
    </xf>
    <xf numFmtId="0" fontId="99" fillId="0" borderId="14" xfId="0" applyFont="1" applyFill="1" applyBorder="1" applyAlignment="1">
      <alignment horizontal="left" vertical="center" wrapText="1"/>
    </xf>
    <xf numFmtId="0" fontId="66" fillId="0" borderId="14" xfId="0" applyFont="1" applyFill="1" applyBorder="1" applyAlignment="1">
      <alignment horizontal="left" vertical="center" wrapText="1"/>
    </xf>
    <xf numFmtId="3" fontId="29" fillId="0" borderId="8" xfId="75" applyNumberFormat="1" applyFont="1" applyFill="1" applyBorder="1" applyAlignment="1">
      <alignment horizontal="center" vertical="center" wrapText="1"/>
    </xf>
    <xf numFmtId="3" fontId="29" fillId="0" borderId="9" xfId="75" applyNumberFormat="1" applyFont="1" applyFill="1" applyBorder="1" applyAlignment="1">
      <alignment horizontal="center" vertical="center" wrapText="1"/>
    </xf>
    <xf numFmtId="0" fontId="95" fillId="0" borderId="0" xfId="0" applyFont="1" applyFill="1" applyAlignment="1">
      <alignment horizontal="center" vertical="center" wrapText="1"/>
    </xf>
    <xf numFmtId="0" fontId="29" fillId="0" borderId="8"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9" xfId="0" applyFont="1" applyFill="1" applyBorder="1" applyAlignment="1">
      <alignment horizontal="center" vertical="center" wrapText="1"/>
    </xf>
    <xf numFmtId="4" fontId="29" fillId="0" borderId="4" xfId="75" applyNumberFormat="1" applyFont="1" applyFill="1" applyBorder="1" applyAlignment="1">
      <alignment horizontal="center" vertical="center" wrapText="1"/>
    </xf>
    <xf numFmtId="0" fontId="97" fillId="0" borderId="15" xfId="0" applyFont="1" applyFill="1" applyBorder="1" applyAlignment="1">
      <alignment horizontal="center" vertical="center" wrapText="1"/>
    </xf>
    <xf numFmtId="0" fontId="91" fillId="0" borderId="6" xfId="0" applyFont="1" applyFill="1" applyBorder="1" applyAlignment="1">
      <alignment horizontal="center" vertical="center" wrapText="1"/>
    </xf>
    <xf numFmtId="0" fontId="91" fillId="0" borderId="4" xfId="0" applyFont="1" applyFill="1" applyBorder="1" applyAlignment="1">
      <alignment horizontal="center" vertical="center" wrapText="1"/>
    </xf>
    <xf numFmtId="0" fontId="77" fillId="0" borderId="0" xfId="0" applyFont="1" applyAlignment="1">
      <alignment horizontal="right" vertical="center" wrapText="1"/>
    </xf>
    <xf numFmtId="0" fontId="80" fillId="0" borderId="0" xfId="0" applyFont="1" applyAlignment="1">
      <alignment horizontal="center" vertical="center" wrapText="1"/>
    </xf>
    <xf numFmtId="0" fontId="100" fillId="0" borderId="0" xfId="0" applyFont="1" applyAlignment="1">
      <alignment horizontal="center" vertical="center" wrapText="1"/>
    </xf>
    <xf numFmtId="0" fontId="77" fillId="0" borderId="0" xfId="0" applyFont="1" applyAlignment="1">
      <alignment horizontal="center" vertical="center" wrapText="1"/>
    </xf>
    <xf numFmtId="0" fontId="75" fillId="0" borderId="4" xfId="0" applyFont="1" applyBorder="1" applyAlignment="1">
      <alignment horizontal="center" vertical="center" wrapText="1"/>
    </xf>
    <xf numFmtId="3" fontId="75" fillId="28" borderId="4" xfId="0" applyNumberFormat="1" applyFont="1" applyFill="1" applyBorder="1" applyAlignment="1">
      <alignment horizontal="center" vertical="center" wrapText="1"/>
    </xf>
    <xf numFmtId="0" fontId="75" fillId="28" borderId="8" xfId="0" applyFont="1" applyFill="1" applyBorder="1" applyAlignment="1">
      <alignment horizontal="center" vertical="center" wrapText="1"/>
    </xf>
    <xf numFmtId="0" fontId="75" fillId="28" borderId="9" xfId="0" applyFont="1" applyFill="1" applyBorder="1" applyAlignment="1">
      <alignment horizontal="center" vertical="center" wrapText="1"/>
    </xf>
    <xf numFmtId="3" fontId="75" fillId="0" borderId="4" xfId="0" applyNumberFormat="1" applyFont="1" applyBorder="1" applyAlignment="1">
      <alignment horizontal="center" vertical="center" wrapText="1"/>
    </xf>
    <xf numFmtId="3" fontId="21" fillId="0" borderId="4" xfId="75" applyNumberFormat="1" applyFont="1" applyBorder="1" applyAlignment="1">
      <alignment horizontal="center" vertical="center" wrapText="1"/>
    </xf>
    <xf numFmtId="3" fontId="75" fillId="28" borderId="16" xfId="0" applyNumberFormat="1" applyFont="1" applyFill="1" applyBorder="1" applyAlignment="1">
      <alignment horizontal="center" vertical="center" wrapText="1"/>
    </xf>
    <xf numFmtId="3" fontId="75" fillId="28" borderId="14" xfId="0" applyNumberFormat="1" applyFont="1" applyFill="1" applyBorder="1" applyAlignment="1">
      <alignment horizontal="center" vertical="center" wrapText="1"/>
    </xf>
    <xf numFmtId="3" fontId="75" fillId="28" borderId="11" xfId="0" applyNumberFormat="1" applyFont="1" applyFill="1" applyBorder="1" applyAlignment="1">
      <alignment horizontal="center" vertical="center" wrapText="1"/>
    </xf>
    <xf numFmtId="3" fontId="75" fillId="28" borderId="17" xfId="0" applyNumberFormat="1" applyFont="1" applyFill="1" applyBorder="1" applyAlignment="1">
      <alignment horizontal="center" vertical="center" wrapText="1"/>
    </xf>
    <xf numFmtId="3" fontId="75" fillId="28" borderId="18" xfId="0" applyNumberFormat="1" applyFont="1" applyFill="1" applyBorder="1" applyAlignment="1">
      <alignment horizontal="center" vertical="center" wrapText="1"/>
    </xf>
    <xf numFmtId="3" fontId="75" fillId="28" borderId="13" xfId="0" applyNumberFormat="1" applyFont="1" applyFill="1" applyBorder="1" applyAlignment="1">
      <alignment horizontal="center" vertical="center" wrapText="1"/>
    </xf>
    <xf numFmtId="0" fontId="75" fillId="0" borderId="16"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3" xfId="0" applyFont="1" applyBorder="1" applyAlignment="1">
      <alignment horizontal="center" vertical="center" wrapText="1"/>
    </xf>
    <xf numFmtId="3" fontId="0" fillId="28" borderId="15" xfId="0" applyNumberFormat="1" applyFill="1" applyBorder="1" applyAlignment="1">
      <alignment horizontal="center" vertical="center"/>
    </xf>
    <xf numFmtId="3" fontId="0" fillId="28" borderId="0" xfId="0" applyNumberFormat="1" applyFill="1" applyAlignment="1">
      <alignment horizontal="center" vertical="center"/>
    </xf>
    <xf numFmtId="0" fontId="101" fillId="0" borderId="14" xfId="0" applyFont="1" applyBorder="1" applyAlignment="1">
      <alignment horizontal="left" vertical="center"/>
    </xf>
    <xf numFmtId="0" fontId="101" fillId="0" borderId="0" xfId="0" applyFont="1" applyAlignment="1">
      <alignment horizontal="left" vertical="center"/>
    </xf>
    <xf numFmtId="0" fontId="77" fillId="0" borderId="18" xfId="0" applyFont="1" applyBorder="1" applyAlignment="1">
      <alignment horizontal="center" vertical="center" wrapText="1"/>
    </xf>
    <xf numFmtId="3" fontId="75" fillId="0" borderId="8" xfId="0" applyNumberFormat="1" applyFont="1" applyBorder="1" applyAlignment="1">
      <alignment horizontal="center" vertical="center" wrapText="1"/>
    </xf>
    <xf numFmtId="3" fontId="75" fillId="0" borderId="9" xfId="0" applyNumberFormat="1" applyFont="1" applyBorder="1" applyAlignment="1">
      <alignment horizontal="center" vertical="center" wrapText="1"/>
    </xf>
    <xf numFmtId="3" fontId="75" fillId="0" borderId="7" xfId="0" applyNumberFormat="1" applyFont="1" applyBorder="1" applyAlignment="1">
      <alignment horizontal="center" vertical="center" wrapText="1"/>
    </xf>
    <xf numFmtId="3" fontId="75" fillId="0" borderId="6" xfId="0" applyNumberFormat="1" applyFont="1" applyBorder="1" applyAlignment="1">
      <alignment horizontal="center" vertical="center" wrapText="1"/>
    </xf>
    <xf numFmtId="0" fontId="75" fillId="28" borderId="4" xfId="0" applyFont="1" applyFill="1" applyBorder="1" applyAlignment="1">
      <alignment horizontal="center" vertical="center" wrapText="1"/>
    </xf>
    <xf numFmtId="0" fontId="74" fillId="28" borderId="15" xfId="0" applyFont="1" applyFill="1" applyBorder="1" applyAlignment="1">
      <alignment horizontal="center" vertical="center" wrapText="1"/>
    </xf>
    <xf numFmtId="0" fontId="74" fillId="0" borderId="0" xfId="0" applyFont="1" applyAlignment="1">
      <alignment horizontal="left" vertical="center" wrapText="1"/>
    </xf>
    <xf numFmtId="0" fontId="75" fillId="0" borderId="6" xfId="0" applyFont="1" applyBorder="1" applyAlignment="1">
      <alignment horizontal="center" vertical="center" wrapText="1"/>
    </xf>
    <xf numFmtId="0" fontId="74" fillId="0" borderId="0" xfId="0" applyFont="1" applyBorder="1" applyAlignment="1">
      <alignment vertical="center" wrapText="1"/>
    </xf>
    <xf numFmtId="0" fontId="75" fillId="29" borderId="4" xfId="0" applyFont="1" applyFill="1" applyBorder="1" applyAlignment="1">
      <alignment horizontal="center" vertical="center" wrapText="1"/>
    </xf>
    <xf numFmtId="0" fontId="82" fillId="0" borderId="4" xfId="0" applyFont="1" applyFill="1" applyBorder="1" applyAlignment="1">
      <alignment horizontal="left" vertical="center" wrapText="1"/>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heck Cell" xfId="74"/>
    <cellStyle name="Comma" xfId="75"/>
    <cellStyle name="Comma [0]" xfId="76"/>
    <cellStyle name="Comma 2" xfId="77"/>
    <cellStyle name="Currency" xfId="78"/>
    <cellStyle name="Currency [0]"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L21"/>
  <sheetViews>
    <sheetView showZeros="0" view="pageBreakPreview" zoomScale="60" zoomScaleNormal="70" zoomScalePageLayoutView="0" workbookViewId="0" topLeftCell="A6">
      <selection activeCell="A1" sqref="A1:J1"/>
    </sheetView>
  </sheetViews>
  <sheetFormatPr defaultColWidth="9.140625" defaultRowHeight="15"/>
  <cols>
    <col min="1" max="1" width="7.00390625" style="217" customWidth="1"/>
    <col min="2" max="2" width="60.57421875" style="196" customWidth="1"/>
    <col min="3" max="3" width="20.7109375" style="224" customWidth="1"/>
    <col min="4" max="4" width="16.421875" style="218" customWidth="1"/>
    <col min="5" max="5" width="18.8515625" style="218" customWidth="1"/>
    <col min="6" max="6" width="17.421875" style="218" customWidth="1"/>
    <col min="7" max="7" width="19.8515625" style="218" hidden="1" customWidth="1"/>
    <col min="8" max="9" width="19.140625" style="218" hidden="1" customWidth="1"/>
    <col min="10" max="10" width="19.140625" style="217" customWidth="1"/>
    <col min="11" max="11" width="9.140625" style="200" customWidth="1"/>
    <col min="12" max="12" width="9.421875" style="200" bestFit="1" customWidth="1"/>
    <col min="13" max="16384" width="9.140625" style="200" customWidth="1"/>
  </cols>
  <sheetData>
    <row r="1" spans="1:10" s="197" customFormat="1" ht="18.75">
      <c r="A1" s="283" t="s">
        <v>284</v>
      </c>
      <c r="B1" s="283"/>
      <c r="C1" s="283"/>
      <c r="D1" s="283"/>
      <c r="E1" s="283"/>
      <c r="F1" s="283"/>
      <c r="G1" s="283"/>
      <c r="H1" s="283"/>
      <c r="I1" s="283"/>
      <c r="J1" s="283"/>
    </row>
    <row r="2" spans="1:10" s="197" customFormat="1" ht="22.5" customHeight="1">
      <c r="A2" s="278" t="s">
        <v>233</v>
      </c>
      <c r="B2" s="278"/>
      <c r="C2" s="278"/>
      <c r="D2" s="278"/>
      <c r="E2" s="278"/>
      <c r="F2" s="278"/>
      <c r="G2" s="278"/>
      <c r="H2" s="278"/>
      <c r="I2" s="278"/>
      <c r="J2" s="278"/>
    </row>
    <row r="3" spans="1:10" s="197" customFormat="1" ht="22.5" customHeight="1" hidden="1">
      <c r="A3" s="278" t="s">
        <v>207</v>
      </c>
      <c r="B3" s="278"/>
      <c r="C3" s="278"/>
      <c r="D3" s="278"/>
      <c r="E3" s="278"/>
      <c r="F3" s="278"/>
      <c r="G3" s="278"/>
      <c r="H3" s="278"/>
      <c r="I3" s="278"/>
      <c r="J3" s="278"/>
    </row>
    <row r="4" spans="1:10" s="197" customFormat="1" ht="22.5" customHeight="1" hidden="1">
      <c r="A4" s="278" t="s">
        <v>199</v>
      </c>
      <c r="B4" s="278"/>
      <c r="C4" s="278"/>
      <c r="D4" s="278"/>
      <c r="E4" s="278"/>
      <c r="F4" s="278"/>
      <c r="G4" s="278"/>
      <c r="H4" s="278"/>
      <c r="I4" s="278"/>
      <c r="J4" s="278"/>
    </row>
    <row r="5" spans="1:10" s="197" customFormat="1" ht="22.5" customHeight="1" hidden="1">
      <c r="A5" s="278" t="s">
        <v>200</v>
      </c>
      <c r="B5" s="278"/>
      <c r="C5" s="278"/>
      <c r="D5" s="278"/>
      <c r="E5" s="278"/>
      <c r="F5" s="278"/>
      <c r="G5" s="278"/>
      <c r="H5" s="278"/>
      <c r="I5" s="278"/>
      <c r="J5" s="278"/>
    </row>
    <row r="6" spans="1:10" ht="24" customHeight="1">
      <c r="A6" s="198"/>
      <c r="B6" s="199"/>
      <c r="C6" s="223"/>
      <c r="D6" s="284"/>
      <c r="E6" s="284"/>
      <c r="F6" s="284"/>
      <c r="G6" s="284"/>
      <c r="H6" s="284"/>
      <c r="I6" s="284"/>
      <c r="J6" s="284"/>
    </row>
    <row r="7" spans="1:10" ht="25.5" customHeight="1">
      <c r="A7" s="285"/>
      <c r="B7" s="285"/>
      <c r="C7" s="285" t="s">
        <v>276</v>
      </c>
      <c r="D7" s="276" t="s">
        <v>25</v>
      </c>
      <c r="E7" s="276"/>
      <c r="F7" s="276"/>
      <c r="G7" s="276"/>
      <c r="H7" s="276"/>
      <c r="I7" s="277"/>
      <c r="J7" s="285"/>
    </row>
    <row r="8" spans="1:10" ht="25.5" customHeight="1">
      <c r="A8" s="285"/>
      <c r="B8" s="285"/>
      <c r="C8" s="285"/>
      <c r="D8" s="280" t="s">
        <v>209</v>
      </c>
      <c r="E8" s="275" t="s">
        <v>122</v>
      </c>
      <c r="F8" s="276"/>
      <c r="G8" s="276"/>
      <c r="H8" s="277"/>
      <c r="I8" s="286" t="s">
        <v>208</v>
      </c>
      <c r="J8" s="285"/>
    </row>
    <row r="9" spans="1:10" ht="25.5" customHeight="1">
      <c r="A9" s="285"/>
      <c r="B9" s="285"/>
      <c r="C9" s="285"/>
      <c r="D9" s="281"/>
      <c r="E9" s="279" t="s">
        <v>12</v>
      </c>
      <c r="F9" s="275" t="s">
        <v>15</v>
      </c>
      <c r="G9" s="276"/>
      <c r="H9" s="277"/>
      <c r="I9" s="287"/>
      <c r="J9" s="285"/>
    </row>
    <row r="10" spans="1:10" ht="72.75" customHeight="1">
      <c r="A10" s="285"/>
      <c r="B10" s="285"/>
      <c r="C10" s="285"/>
      <c r="D10" s="282"/>
      <c r="E10" s="279"/>
      <c r="F10" s="201" t="s">
        <v>20</v>
      </c>
      <c r="G10" s="201" t="s">
        <v>203</v>
      </c>
      <c r="H10" s="201" t="s">
        <v>131</v>
      </c>
      <c r="I10" s="288"/>
      <c r="J10" s="285"/>
    </row>
    <row r="11" spans="1:10" s="204" customFormat="1" ht="45" customHeight="1">
      <c r="A11" s="202" t="s">
        <v>4</v>
      </c>
      <c r="B11" s="205" t="s">
        <v>24</v>
      </c>
      <c r="C11" s="225">
        <f>C12</f>
        <v>22326</v>
      </c>
      <c r="D11" s="220">
        <f>E11+I11</f>
        <v>51746.58</v>
      </c>
      <c r="E11" s="220">
        <f>E12</f>
        <v>51746.58</v>
      </c>
      <c r="F11" s="220">
        <f>F12</f>
        <v>51746.58</v>
      </c>
      <c r="G11" s="203">
        <f>G12</f>
        <v>0</v>
      </c>
      <c r="H11" s="203">
        <f>H12</f>
        <v>0</v>
      </c>
      <c r="I11" s="203"/>
      <c r="J11" s="272" t="s">
        <v>236</v>
      </c>
    </row>
    <row r="12" spans="1:12" s="206" customFormat="1" ht="38.25" customHeight="1">
      <c r="A12" s="202">
        <v>1</v>
      </c>
      <c r="B12" s="205" t="str">
        <f>'B.02.PhanCap'!B12</f>
        <v>Nguồn cân đối NSĐP theo tiêu chí quy định tại Quyết định số 26/2020/QĐ-TTg</v>
      </c>
      <c r="C12" s="225">
        <f aca="true" t="shared" si="0" ref="C12:H12">C13+C14+C19+C20+C21</f>
        <v>22326</v>
      </c>
      <c r="D12" s="220">
        <f t="shared" si="0"/>
        <v>51746.58</v>
      </c>
      <c r="E12" s="220">
        <f t="shared" si="0"/>
        <v>51746.58</v>
      </c>
      <c r="F12" s="220">
        <f t="shared" si="0"/>
        <v>51746.58</v>
      </c>
      <c r="G12" s="203">
        <f t="shared" si="0"/>
        <v>0</v>
      </c>
      <c r="H12" s="203">
        <f t="shared" si="0"/>
        <v>0</v>
      </c>
      <c r="I12" s="203" t="e">
        <f>I13+I14+#REF!+#REF!+I19+I20</f>
        <v>#REF!</v>
      </c>
      <c r="J12" s="273"/>
      <c r="L12" s="207"/>
    </row>
    <row r="13" spans="1:12" s="211" customFormat="1" ht="42.75" customHeight="1">
      <c r="A13" s="208" t="s">
        <v>26</v>
      </c>
      <c r="B13" s="209" t="str">
        <f>'B.02.PhanCap'!B13</f>
        <v>Nguồn vốn phân cấp cân đối theo tiêu chí theo quy định tại Nghị quyết số  63/2020/NQ-HĐND tỉnh</v>
      </c>
      <c r="C13" s="226">
        <f>D13</f>
        <v>5926</v>
      </c>
      <c r="D13" s="221">
        <f aca="true" t="shared" si="1" ref="D13:D21">E13+I13</f>
        <v>5926</v>
      </c>
      <c r="E13" s="221">
        <f aca="true" t="shared" si="2" ref="E13:E21">F13+G13+H13</f>
        <v>5926</v>
      </c>
      <c r="F13" s="221">
        <f>'B.02.PhanCap'!N13</f>
        <v>5926</v>
      </c>
      <c r="G13" s="210">
        <v>0</v>
      </c>
      <c r="H13" s="210">
        <v>0</v>
      </c>
      <c r="I13" s="210">
        <v>0</v>
      </c>
      <c r="J13" s="273"/>
      <c r="L13" s="212"/>
    </row>
    <row r="14" spans="1:12" s="211" customFormat="1" ht="36" customHeight="1">
      <c r="A14" s="208" t="s">
        <v>27</v>
      </c>
      <c r="B14" s="209" t="str">
        <f>'B.02.PhanCap'!B33</f>
        <v>Nguồn thu tiền sử dụng đất trong cân đối</v>
      </c>
      <c r="C14" s="227">
        <f>C15+C16</f>
        <v>5400</v>
      </c>
      <c r="D14" s="221">
        <f t="shared" si="1"/>
        <v>34820.58</v>
      </c>
      <c r="E14" s="221">
        <f t="shared" si="2"/>
        <v>34820.58</v>
      </c>
      <c r="F14" s="221">
        <f>'B.02.PhanCap'!N33</f>
        <v>34820.58</v>
      </c>
      <c r="G14" s="210"/>
      <c r="H14" s="210"/>
      <c r="I14" s="210"/>
      <c r="J14" s="273"/>
      <c r="L14" s="212"/>
    </row>
    <row r="15" spans="1:12" s="211" customFormat="1" ht="64.5" customHeight="1">
      <c r="A15" s="213" t="s">
        <v>5</v>
      </c>
      <c r="B15" s="209" t="str">
        <f>'B.02.PhanCap'!B34</f>
        <v>Chi thực hiện công tác quy hoạch, đo đạc, đăng ký quản lý đất đai, cấp giấy chứng nhận xây dựng cơ sở, đăng ký biến động, chỉnh lý hồ sơ địa chính và quy hoạch, kế hoạch sử dụng đất</v>
      </c>
      <c r="C15" s="227">
        <v>1000</v>
      </c>
      <c r="D15" s="221">
        <f t="shared" si="1"/>
        <v>1000</v>
      </c>
      <c r="E15" s="221">
        <f t="shared" si="2"/>
        <v>1000</v>
      </c>
      <c r="F15" s="221">
        <f>'B.02.PhanCap'!N34</f>
        <v>1000</v>
      </c>
      <c r="G15" s="210"/>
      <c r="H15" s="210"/>
      <c r="I15" s="210"/>
      <c r="J15" s="273"/>
      <c r="L15" s="212"/>
    </row>
    <row r="16" spans="1:12" s="211" customFormat="1" ht="64.5" customHeight="1">
      <c r="A16" s="213" t="s">
        <v>5</v>
      </c>
      <c r="B16" s="209" t="str">
        <f>'B.02.PhanCap'!B35</f>
        <v>Chi đo đạc, đăng ký đất đai, lập cơ sở dữ liệu hồ sơ địa chính và cấp giấy chứng nhận quyền sử dụng đất (đã trừ 2% dự phòng tăng lên do tăng chi cân đối nguồn thi tiền sử dụng đất)</v>
      </c>
      <c r="C16" s="270">
        <v>4400</v>
      </c>
      <c r="D16" s="221">
        <f>E16+I16</f>
        <v>3135.68</v>
      </c>
      <c r="E16" s="221">
        <f>F16+G16+H16</f>
        <v>3135.68</v>
      </c>
      <c r="F16" s="221">
        <f>'B.02.PhanCap'!N35</f>
        <v>3135.68</v>
      </c>
      <c r="G16" s="210"/>
      <c r="H16" s="210"/>
      <c r="I16" s="210"/>
      <c r="J16" s="273"/>
      <c r="L16" s="212"/>
    </row>
    <row r="17" spans="1:12" s="211" customFormat="1" ht="31.5" customHeight="1">
      <c r="A17" s="213" t="s">
        <v>5</v>
      </c>
      <c r="B17" s="209" t="str">
        <f>'B.02.PhanCap'!B36</f>
        <v>Chi đầu tư các sự án</v>
      </c>
      <c r="C17" s="271"/>
      <c r="D17" s="221">
        <f t="shared" si="1"/>
        <v>28234.9</v>
      </c>
      <c r="E17" s="221">
        <f t="shared" si="2"/>
        <v>28234.9</v>
      </c>
      <c r="F17" s="221">
        <f>'B.02.PhanCap'!N36</f>
        <v>28234.9</v>
      </c>
      <c r="G17" s="210"/>
      <c r="H17" s="210"/>
      <c r="I17" s="210"/>
      <c r="J17" s="273"/>
      <c r="L17" s="212"/>
    </row>
    <row r="18" spans="1:12" s="211" customFormat="1" ht="33" customHeight="1">
      <c r="A18" s="213" t="s">
        <v>5</v>
      </c>
      <c r="B18" s="209" t="str">
        <f>'B.02.PhanCap'!B49</f>
        <v>Nguồn thu tiền sử dụng đất trong cân đối để lại cho xã</v>
      </c>
      <c r="C18" s="227"/>
      <c r="D18" s="221">
        <f t="shared" si="1"/>
        <v>2450</v>
      </c>
      <c r="E18" s="221">
        <f t="shared" si="2"/>
        <v>2450</v>
      </c>
      <c r="F18" s="221">
        <f>'B.02.PhanCap'!N49</f>
        <v>2450</v>
      </c>
      <c r="G18" s="210"/>
      <c r="H18" s="210"/>
      <c r="I18" s="210"/>
      <c r="J18" s="273"/>
      <c r="L18" s="212"/>
    </row>
    <row r="19" spans="1:10" s="216" customFormat="1" ht="39" customHeight="1">
      <c r="A19" s="219" t="s">
        <v>230</v>
      </c>
      <c r="B19" s="214" t="str">
        <f>'B.02.PhanCap'!B52</f>
        <v>Phân cấp hỗ trợ xây dựng nông thôn mới (Ưu tiên đầu tư các công trình GD-ĐT)</v>
      </c>
      <c r="C19" s="227">
        <v>2630</v>
      </c>
      <c r="D19" s="221">
        <f t="shared" si="1"/>
        <v>2630</v>
      </c>
      <c r="E19" s="221">
        <f t="shared" si="2"/>
        <v>2630</v>
      </c>
      <c r="F19" s="222">
        <f>'B.02.PhanCap'!N52</f>
        <v>2630</v>
      </c>
      <c r="G19" s="215"/>
      <c r="H19" s="210"/>
      <c r="I19" s="210"/>
      <c r="J19" s="273"/>
    </row>
    <row r="20" spans="1:10" s="216" customFormat="1" ht="39" customHeight="1">
      <c r="A20" s="219" t="s">
        <v>231</v>
      </c>
      <c r="B20" s="214" t="str">
        <f>'B.02.PhanCap'!B58</f>
        <v>Phân cấp hỗ trợ đầu tư các công trình cấp bách</v>
      </c>
      <c r="C20" s="227">
        <v>7500</v>
      </c>
      <c r="D20" s="221">
        <f t="shared" si="1"/>
        <v>7500</v>
      </c>
      <c r="E20" s="221">
        <f t="shared" si="2"/>
        <v>7500</v>
      </c>
      <c r="F20" s="222">
        <f>'B.02.PhanCap'!N58</f>
        <v>7500</v>
      </c>
      <c r="G20" s="215"/>
      <c r="H20" s="210"/>
      <c r="I20" s="210"/>
      <c r="J20" s="273"/>
    </row>
    <row r="21" spans="1:10" s="216" customFormat="1" ht="43.5" customHeight="1">
      <c r="A21" s="219" t="s">
        <v>232</v>
      </c>
      <c r="B21" s="214" t="str">
        <f>'B.02.PhanCap'!B66</f>
        <v>Phân cấp đầu tư từ nguồn thu XSKT (Ưu tiên đầu tư các công trình GD-ĐT thực hiện CT MTQG xây dựng nông thôn mới)</v>
      </c>
      <c r="C21" s="227">
        <v>870</v>
      </c>
      <c r="D21" s="221">
        <f t="shared" si="1"/>
        <v>870</v>
      </c>
      <c r="E21" s="221">
        <f t="shared" si="2"/>
        <v>870</v>
      </c>
      <c r="F21" s="222">
        <f>'B.02.PhanCap'!M66</f>
        <v>870</v>
      </c>
      <c r="G21" s="215"/>
      <c r="H21" s="210"/>
      <c r="I21" s="210"/>
      <c r="J21" s="274"/>
    </row>
  </sheetData>
  <sheetProtection/>
  <mergeCells count="18">
    <mergeCell ref="A1:J1"/>
    <mergeCell ref="D6:J6"/>
    <mergeCell ref="A7:A10"/>
    <mergeCell ref="B7:B10"/>
    <mergeCell ref="J7:J10"/>
    <mergeCell ref="D7:I7"/>
    <mergeCell ref="A2:J2"/>
    <mergeCell ref="I8:I10"/>
    <mergeCell ref="C7:C10"/>
    <mergeCell ref="C16:C17"/>
    <mergeCell ref="J11:J21"/>
    <mergeCell ref="F9:H9"/>
    <mergeCell ref="A3:J3"/>
    <mergeCell ref="E8:H8"/>
    <mergeCell ref="A4:J4"/>
    <mergeCell ref="A5:J5"/>
    <mergeCell ref="E9:E10"/>
    <mergeCell ref="D8:D10"/>
  </mergeCells>
  <printOptions/>
  <pageMargins left="0.35433070866141736" right="0.15748031496062992" top="1.02" bottom="0.5511811023622047" header="0.78" footer="0.1968503937007874"/>
  <pageSetup fitToHeight="0" horizontalDpi="600" verticalDpi="600" orientation="portrait" paperSize="9" scale="61"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Z70"/>
  <sheetViews>
    <sheetView showZeros="0" tabSelected="1" zoomScale="70" zoomScaleNormal="70" zoomScaleSheetLayoutView="85" zoomScalePageLayoutView="0" workbookViewId="0" topLeftCell="A22">
      <selection activeCell="AC31" sqref="AC31"/>
    </sheetView>
  </sheetViews>
  <sheetFormatPr defaultColWidth="9.140625" defaultRowHeight="15"/>
  <cols>
    <col min="1" max="1" width="5.8515625" style="265" customWidth="1"/>
    <col min="2" max="2" width="50.57421875" style="268" customWidth="1"/>
    <col min="3" max="5" width="14.28125" style="265" customWidth="1"/>
    <col min="6" max="6" width="22.421875" style="265" customWidth="1"/>
    <col min="7" max="7" width="12.140625" style="239" customWidth="1"/>
    <col min="8" max="8" width="10.57421875" style="239" customWidth="1"/>
    <col min="9" max="9" width="10.421875" style="239" hidden="1" customWidth="1"/>
    <col min="10" max="10" width="11.00390625" style="239" hidden="1" customWidth="1"/>
    <col min="11" max="11" width="10.57421875" style="239" hidden="1" customWidth="1"/>
    <col min="12" max="12" width="11.00390625" style="239" hidden="1" customWidth="1"/>
    <col min="13" max="13" width="13.57421875" style="269" customWidth="1"/>
    <col min="14" max="14" width="14.421875" style="269" customWidth="1"/>
    <col min="15" max="15" width="22.57421875" style="239" customWidth="1"/>
    <col min="16" max="17" width="17.8515625" style="239" hidden="1" customWidth="1"/>
    <col min="18" max="18" width="18.28125" style="267" hidden="1" customWidth="1"/>
    <col min="19" max="22" width="0" style="267" hidden="1" customWidth="1"/>
    <col min="23" max="23" width="18.57421875" style="267" hidden="1" customWidth="1"/>
    <col min="24" max="26" width="0" style="267" hidden="1" customWidth="1"/>
    <col min="27" max="16384" width="9.140625" style="239" customWidth="1"/>
  </cols>
  <sheetData>
    <row r="1" spans="1:26" s="231" customFormat="1" ht="26.25" customHeight="1">
      <c r="A1" s="289" t="s">
        <v>210</v>
      </c>
      <c r="B1" s="289"/>
      <c r="C1" s="289"/>
      <c r="D1" s="289"/>
      <c r="E1" s="289"/>
      <c r="F1" s="289"/>
      <c r="G1" s="289"/>
      <c r="H1" s="289"/>
      <c r="I1" s="289"/>
      <c r="J1" s="289"/>
      <c r="K1" s="289"/>
      <c r="L1" s="289"/>
      <c r="M1" s="289"/>
      <c r="N1" s="289"/>
      <c r="O1" s="289"/>
      <c r="P1" s="228"/>
      <c r="Q1" s="228"/>
      <c r="R1" s="229"/>
      <c r="S1" s="230"/>
      <c r="T1" s="230"/>
      <c r="U1" s="230"/>
      <c r="V1" s="230"/>
      <c r="W1" s="230"/>
      <c r="X1" s="230"/>
      <c r="Y1" s="230"/>
      <c r="Z1" s="230"/>
    </row>
    <row r="2" spans="1:26" s="234" customFormat="1" ht="25.5" customHeight="1" hidden="1">
      <c r="A2" s="296" t="s">
        <v>198</v>
      </c>
      <c r="B2" s="296"/>
      <c r="C2" s="296"/>
      <c r="D2" s="296"/>
      <c r="E2" s="296"/>
      <c r="F2" s="296"/>
      <c r="G2" s="296"/>
      <c r="H2" s="296"/>
      <c r="I2" s="296"/>
      <c r="J2" s="296"/>
      <c r="K2" s="296"/>
      <c r="L2" s="296"/>
      <c r="M2" s="296"/>
      <c r="N2" s="296"/>
      <c r="O2" s="296"/>
      <c r="P2" s="232"/>
      <c r="Q2" s="232"/>
      <c r="R2" s="233"/>
      <c r="S2" s="233"/>
      <c r="T2" s="233"/>
      <c r="U2" s="233"/>
      <c r="V2" s="233"/>
      <c r="W2" s="233"/>
      <c r="X2" s="233"/>
      <c r="Y2" s="233"/>
      <c r="Z2" s="233"/>
    </row>
    <row r="3" spans="1:26" s="234" customFormat="1" ht="25.5" customHeight="1">
      <c r="A3" s="296" t="s">
        <v>233</v>
      </c>
      <c r="B3" s="296"/>
      <c r="C3" s="296"/>
      <c r="D3" s="296"/>
      <c r="E3" s="296"/>
      <c r="F3" s="296"/>
      <c r="G3" s="296"/>
      <c r="H3" s="296"/>
      <c r="I3" s="296"/>
      <c r="J3" s="296"/>
      <c r="K3" s="296"/>
      <c r="L3" s="296"/>
      <c r="M3" s="296"/>
      <c r="N3" s="296"/>
      <c r="O3" s="296"/>
      <c r="P3" s="232"/>
      <c r="Q3" s="232"/>
      <c r="R3" s="233"/>
      <c r="S3" s="233"/>
      <c r="T3" s="233"/>
      <c r="U3" s="233"/>
      <c r="V3" s="233"/>
      <c r="W3" s="233"/>
      <c r="X3" s="233"/>
      <c r="Y3" s="233"/>
      <c r="Z3" s="233"/>
    </row>
    <row r="4" spans="1:26" s="234" customFormat="1" ht="25.5" customHeight="1" hidden="1">
      <c r="A4" s="296" t="str">
        <f>'B.01_TH'!A4</f>
        <v>(Kèm theo Tờ trình số      /TTr-PTCKH ngày        /       /2019 của Phòng Tài chính - Kế hoạch huyện)</v>
      </c>
      <c r="B4" s="296"/>
      <c r="C4" s="296"/>
      <c r="D4" s="296"/>
      <c r="E4" s="296"/>
      <c r="F4" s="296"/>
      <c r="G4" s="296"/>
      <c r="H4" s="296"/>
      <c r="I4" s="296"/>
      <c r="J4" s="296"/>
      <c r="K4" s="296"/>
      <c r="L4" s="296"/>
      <c r="M4" s="296"/>
      <c r="N4" s="296"/>
      <c r="O4" s="296"/>
      <c r="P4" s="232"/>
      <c r="Q4" s="232"/>
      <c r="R4" s="233"/>
      <c r="S4" s="233"/>
      <c r="T4" s="233"/>
      <c r="U4" s="233"/>
      <c r="V4" s="233"/>
      <c r="W4" s="233"/>
      <c r="X4" s="233"/>
      <c r="Y4" s="233"/>
      <c r="Z4" s="233"/>
    </row>
    <row r="5" spans="1:26" s="234" customFormat="1" ht="25.5" customHeight="1" hidden="1">
      <c r="A5" s="296" t="str">
        <f>'B.01_TH'!A5</f>
        <v>(Kèm theo Quyết định số          /QĐ-UBND ngày      /       /2019 của Ủy ban nhân dân huyện Ia H'D'rai)</v>
      </c>
      <c r="B5" s="296"/>
      <c r="C5" s="296"/>
      <c r="D5" s="296"/>
      <c r="E5" s="296"/>
      <c r="F5" s="296"/>
      <c r="G5" s="296"/>
      <c r="H5" s="296"/>
      <c r="I5" s="296"/>
      <c r="J5" s="296"/>
      <c r="K5" s="296"/>
      <c r="L5" s="296"/>
      <c r="M5" s="296"/>
      <c r="N5" s="296"/>
      <c r="O5" s="296"/>
      <c r="P5" s="232"/>
      <c r="Q5" s="232"/>
      <c r="R5" s="233"/>
      <c r="S5" s="233"/>
      <c r="T5" s="233"/>
      <c r="U5" s="233"/>
      <c r="V5" s="233"/>
      <c r="W5" s="233"/>
      <c r="X5" s="233"/>
      <c r="Y5" s="233"/>
      <c r="Z5" s="233"/>
    </row>
    <row r="6" spans="1:26" ht="16.5">
      <c r="A6" s="235"/>
      <c r="B6" s="236"/>
      <c r="C6" s="235"/>
      <c r="D6" s="235"/>
      <c r="E6" s="235"/>
      <c r="F6" s="290"/>
      <c r="G6" s="290"/>
      <c r="H6" s="290"/>
      <c r="I6" s="290"/>
      <c r="J6" s="290"/>
      <c r="K6" s="290"/>
      <c r="L6" s="290"/>
      <c r="M6" s="290"/>
      <c r="N6" s="290"/>
      <c r="O6" s="290"/>
      <c r="P6" s="237"/>
      <c r="Q6" s="237"/>
      <c r="R6" s="238"/>
      <c r="S6" s="238"/>
      <c r="T6" s="238"/>
      <c r="U6" s="238"/>
      <c r="V6" s="238"/>
      <c r="W6" s="238"/>
      <c r="X6" s="238"/>
      <c r="Y6" s="238"/>
      <c r="Z6" s="238"/>
    </row>
    <row r="7" spans="1:26" s="244" customFormat="1" ht="41.25" customHeight="1">
      <c r="A7" s="291" t="s">
        <v>1</v>
      </c>
      <c r="B7" s="291" t="s">
        <v>29</v>
      </c>
      <c r="C7" s="291" t="s">
        <v>204</v>
      </c>
      <c r="D7" s="297" t="s">
        <v>262</v>
      </c>
      <c r="E7" s="297" t="s">
        <v>263</v>
      </c>
      <c r="F7" s="291" t="s">
        <v>9</v>
      </c>
      <c r="G7" s="291"/>
      <c r="H7" s="291"/>
      <c r="I7" s="241"/>
      <c r="J7" s="241"/>
      <c r="K7" s="241"/>
      <c r="L7" s="241"/>
      <c r="M7" s="300" t="s">
        <v>216</v>
      </c>
      <c r="N7" s="300"/>
      <c r="O7" s="291" t="s">
        <v>3</v>
      </c>
      <c r="P7" s="242"/>
      <c r="Q7" s="242"/>
      <c r="R7" s="243"/>
      <c r="S7" s="243"/>
      <c r="T7" s="243"/>
      <c r="U7" s="243"/>
      <c r="V7" s="243"/>
      <c r="W7" s="243"/>
      <c r="X7" s="243"/>
      <c r="Y7" s="243"/>
      <c r="Z7" s="243"/>
    </row>
    <row r="8" spans="1:26" s="247" customFormat="1" ht="12.75" customHeight="1">
      <c r="A8" s="291"/>
      <c r="B8" s="291"/>
      <c r="C8" s="291"/>
      <c r="D8" s="298"/>
      <c r="E8" s="298"/>
      <c r="F8" s="291"/>
      <c r="G8" s="291"/>
      <c r="H8" s="291"/>
      <c r="I8" s="291" t="s">
        <v>218</v>
      </c>
      <c r="J8" s="291"/>
      <c r="K8" s="291" t="s">
        <v>261</v>
      </c>
      <c r="L8" s="291"/>
      <c r="M8" s="300"/>
      <c r="N8" s="300"/>
      <c r="O8" s="291"/>
      <c r="P8" s="302" t="s">
        <v>3</v>
      </c>
      <c r="Q8" s="303" t="s">
        <v>3</v>
      </c>
      <c r="R8" s="301"/>
      <c r="S8" s="245"/>
      <c r="T8" s="245"/>
      <c r="U8" s="245"/>
      <c r="V8" s="245"/>
      <c r="W8" s="246" t="e">
        <f>#REF!+#REF!+#REF!+#REF!+#REF!+#REF!+#REF!+#REF!+#REF!+#REF!</f>
        <v>#REF!</v>
      </c>
      <c r="X8" s="245"/>
      <c r="Y8" s="245"/>
      <c r="Z8" s="245"/>
    </row>
    <row r="9" spans="1:26" s="247" customFormat="1" ht="41.25" customHeight="1">
      <c r="A9" s="291"/>
      <c r="B9" s="291"/>
      <c r="C9" s="291"/>
      <c r="D9" s="298"/>
      <c r="E9" s="298"/>
      <c r="F9" s="291" t="s">
        <v>125</v>
      </c>
      <c r="G9" s="291" t="s">
        <v>10</v>
      </c>
      <c r="H9" s="291" t="s">
        <v>73</v>
      </c>
      <c r="I9" s="291" t="s">
        <v>214</v>
      </c>
      <c r="J9" s="291" t="s">
        <v>73</v>
      </c>
      <c r="K9" s="291" t="s">
        <v>214</v>
      </c>
      <c r="L9" s="291" t="s">
        <v>73</v>
      </c>
      <c r="M9" s="300" t="s">
        <v>214</v>
      </c>
      <c r="N9" s="300" t="s">
        <v>73</v>
      </c>
      <c r="O9" s="291"/>
      <c r="P9" s="302"/>
      <c r="Q9" s="303"/>
      <c r="R9" s="301"/>
      <c r="S9" s="245"/>
      <c r="T9" s="248"/>
      <c r="U9" s="245"/>
      <c r="V9" s="245"/>
      <c r="W9" s="246" t="e">
        <f>#REF!+#REF!+#REF!+#REF!</f>
        <v>#REF!</v>
      </c>
      <c r="X9" s="245"/>
      <c r="Y9" s="245"/>
      <c r="Z9" s="245"/>
    </row>
    <row r="10" spans="1:26" s="247" customFormat="1" ht="61.5" customHeight="1">
      <c r="A10" s="291"/>
      <c r="B10" s="291"/>
      <c r="C10" s="291"/>
      <c r="D10" s="299"/>
      <c r="E10" s="299"/>
      <c r="F10" s="291"/>
      <c r="G10" s="291"/>
      <c r="H10" s="291"/>
      <c r="I10" s="291"/>
      <c r="J10" s="291"/>
      <c r="K10" s="291"/>
      <c r="L10" s="291"/>
      <c r="M10" s="300"/>
      <c r="N10" s="300"/>
      <c r="O10" s="291"/>
      <c r="P10" s="302"/>
      <c r="Q10" s="303"/>
      <c r="R10" s="301"/>
      <c r="S10" s="245"/>
      <c r="T10" s="245"/>
      <c r="U10" s="245"/>
      <c r="V10" s="245"/>
      <c r="W10" s="245"/>
      <c r="X10" s="245"/>
      <c r="Y10" s="245"/>
      <c r="Z10" s="245"/>
    </row>
    <row r="11" spans="1:26" s="244" customFormat="1" ht="33" customHeight="1">
      <c r="A11" s="240"/>
      <c r="B11" s="240" t="s">
        <v>239</v>
      </c>
      <c r="C11" s="240"/>
      <c r="D11" s="240"/>
      <c r="E11" s="240"/>
      <c r="F11" s="249"/>
      <c r="G11" s="249"/>
      <c r="H11" s="249"/>
      <c r="I11" s="249"/>
      <c r="J11" s="249"/>
      <c r="K11" s="249"/>
      <c r="L11" s="249"/>
      <c r="M11" s="250">
        <f>M13+M33+M52+M58+M66</f>
        <v>51746.579993</v>
      </c>
      <c r="N11" s="250">
        <f>N13+N33+N52+N58+N66</f>
        <v>51746.58</v>
      </c>
      <c r="O11" s="251"/>
      <c r="P11" s="252"/>
      <c r="Q11" s="252"/>
      <c r="R11" s="243"/>
      <c r="S11" s="243"/>
      <c r="T11" s="243"/>
      <c r="U11" s="243"/>
      <c r="V11" s="243"/>
      <c r="W11" s="243"/>
      <c r="X11" s="243"/>
      <c r="Y11" s="243"/>
      <c r="Z11" s="243"/>
    </row>
    <row r="12" spans="1:26" s="244" customFormat="1" ht="41.25" customHeight="1">
      <c r="A12" s="240" t="s">
        <v>4</v>
      </c>
      <c r="B12" s="253" t="s">
        <v>237</v>
      </c>
      <c r="C12" s="240"/>
      <c r="D12" s="240"/>
      <c r="E12" s="240"/>
      <c r="F12" s="249"/>
      <c r="G12" s="249"/>
      <c r="H12" s="249"/>
      <c r="I12" s="249"/>
      <c r="J12" s="249"/>
      <c r="K12" s="249"/>
      <c r="L12" s="249"/>
      <c r="M12" s="250">
        <f>M13+M33+M52+M58+M66</f>
        <v>51746.579993</v>
      </c>
      <c r="N12" s="250">
        <f>N13+N33+N52+N58+N66</f>
        <v>51746.58</v>
      </c>
      <c r="O12" s="251"/>
      <c r="P12" s="252"/>
      <c r="Q12" s="252"/>
      <c r="R12" s="243"/>
      <c r="S12" s="243"/>
      <c r="T12" s="243"/>
      <c r="U12" s="243"/>
      <c r="V12" s="243"/>
      <c r="W12" s="243"/>
      <c r="X12" s="243"/>
      <c r="Y12" s="243"/>
      <c r="Z12" s="243"/>
    </row>
    <row r="13" spans="1:26" s="247" customFormat="1" ht="64.5" customHeight="1">
      <c r="A13" s="240">
        <v>1</v>
      </c>
      <c r="B13" s="253" t="s">
        <v>238</v>
      </c>
      <c r="C13" s="240"/>
      <c r="D13" s="240"/>
      <c r="E13" s="240"/>
      <c r="F13" s="240"/>
      <c r="G13" s="249">
        <f>G14+G30</f>
        <v>0</v>
      </c>
      <c r="H13" s="249">
        <f>H14+H30</f>
        <v>0</v>
      </c>
      <c r="I13" s="249"/>
      <c r="J13" s="249"/>
      <c r="K13" s="249">
        <f>K14+K30</f>
        <v>0</v>
      </c>
      <c r="L13" s="249">
        <f>L14+L30</f>
        <v>0</v>
      </c>
      <c r="M13" s="250">
        <f>M14+M30</f>
        <v>5926</v>
      </c>
      <c r="N13" s="250">
        <f>N14+N30</f>
        <v>5926</v>
      </c>
      <c r="O13" s="251"/>
      <c r="P13" s="252"/>
      <c r="Q13" s="252"/>
      <c r="R13" s="245" t="s">
        <v>134</v>
      </c>
      <c r="S13" s="245"/>
      <c r="T13" s="245"/>
      <c r="U13" s="245"/>
      <c r="V13" s="245"/>
      <c r="W13" s="245"/>
      <c r="X13" s="245"/>
      <c r="Y13" s="245"/>
      <c r="Z13" s="245"/>
    </row>
    <row r="14" spans="1:26" s="247" customFormat="1" ht="32.25" customHeight="1">
      <c r="A14" s="240" t="s">
        <v>26</v>
      </c>
      <c r="B14" s="253" t="s">
        <v>33</v>
      </c>
      <c r="C14" s="240"/>
      <c r="D14" s="240"/>
      <c r="E14" s="240"/>
      <c r="F14" s="240"/>
      <c r="G14" s="249"/>
      <c r="H14" s="249"/>
      <c r="I14" s="249"/>
      <c r="J14" s="249"/>
      <c r="K14" s="249">
        <f>SUM(K15:K29)</f>
        <v>0</v>
      </c>
      <c r="L14" s="249">
        <f>SUM(L15:L29)</f>
        <v>0</v>
      </c>
      <c r="M14" s="250">
        <f>SUM(M15:M29)</f>
        <v>2750</v>
      </c>
      <c r="N14" s="250">
        <f>SUM(N15:N29)</f>
        <v>2750</v>
      </c>
      <c r="O14" s="251"/>
      <c r="P14" s="252"/>
      <c r="Q14" s="252"/>
      <c r="R14" s="245"/>
      <c r="S14" s="245"/>
      <c r="T14" s="245"/>
      <c r="U14" s="245"/>
      <c r="V14" s="245"/>
      <c r="W14" s="245"/>
      <c r="X14" s="245"/>
      <c r="Y14" s="245"/>
      <c r="Z14" s="245"/>
    </row>
    <row r="15" spans="1:26" s="247" customFormat="1" ht="49.5">
      <c r="A15" s="254" t="s">
        <v>5</v>
      </c>
      <c r="B15" s="255" t="s">
        <v>211</v>
      </c>
      <c r="C15" s="256" t="s">
        <v>282</v>
      </c>
      <c r="D15" s="256" t="s">
        <v>44</v>
      </c>
      <c r="E15" s="256" t="s">
        <v>264</v>
      </c>
      <c r="F15" s="256"/>
      <c r="G15" s="257">
        <v>4500</v>
      </c>
      <c r="H15" s="257">
        <v>4500</v>
      </c>
      <c r="I15" s="258">
        <v>500</v>
      </c>
      <c r="J15" s="258">
        <v>500</v>
      </c>
      <c r="K15" s="258"/>
      <c r="L15" s="258"/>
      <c r="M15" s="259">
        <v>200</v>
      </c>
      <c r="N15" s="259">
        <v>200</v>
      </c>
      <c r="O15" s="260"/>
      <c r="P15" s="261"/>
      <c r="Q15" s="261"/>
      <c r="R15" s="245"/>
      <c r="S15" s="245"/>
      <c r="T15" s="245"/>
      <c r="U15" s="245"/>
      <c r="V15" s="245"/>
      <c r="W15" s="245"/>
      <c r="X15" s="245"/>
      <c r="Y15" s="245"/>
      <c r="Z15" s="245"/>
    </row>
    <row r="16" spans="1:26" s="247" customFormat="1" ht="66">
      <c r="A16" s="254" t="s">
        <v>5</v>
      </c>
      <c r="B16" s="255" t="s">
        <v>212</v>
      </c>
      <c r="C16" s="256" t="s">
        <v>283</v>
      </c>
      <c r="D16" s="256" t="s">
        <v>44</v>
      </c>
      <c r="E16" s="256" t="s">
        <v>264</v>
      </c>
      <c r="F16" s="256"/>
      <c r="G16" s="257">
        <v>750</v>
      </c>
      <c r="H16" s="257">
        <v>750</v>
      </c>
      <c r="I16" s="258">
        <v>50</v>
      </c>
      <c r="J16" s="258">
        <v>50</v>
      </c>
      <c r="K16" s="258"/>
      <c r="L16" s="258"/>
      <c r="M16" s="259">
        <v>50</v>
      </c>
      <c r="N16" s="259">
        <v>50</v>
      </c>
      <c r="O16" s="260"/>
      <c r="P16" s="261"/>
      <c r="Q16" s="261"/>
      <c r="R16" s="245"/>
      <c r="S16" s="245"/>
      <c r="T16" s="245"/>
      <c r="U16" s="245"/>
      <c r="V16" s="245"/>
      <c r="W16" s="245"/>
      <c r="X16" s="245"/>
      <c r="Y16" s="245"/>
      <c r="Z16" s="245"/>
    </row>
    <row r="17" spans="1:26" s="247" customFormat="1" ht="99">
      <c r="A17" s="254" t="s">
        <v>5</v>
      </c>
      <c r="B17" s="255" t="s">
        <v>213</v>
      </c>
      <c r="C17" s="256" t="s">
        <v>241</v>
      </c>
      <c r="D17" s="256" t="s">
        <v>44</v>
      </c>
      <c r="E17" s="256" t="s">
        <v>265</v>
      </c>
      <c r="F17" s="256"/>
      <c r="G17" s="257">
        <v>1285</v>
      </c>
      <c r="H17" s="257">
        <v>1285</v>
      </c>
      <c r="I17" s="258">
        <v>100</v>
      </c>
      <c r="J17" s="258">
        <v>100</v>
      </c>
      <c r="K17" s="258"/>
      <c r="L17" s="258"/>
      <c r="M17" s="259">
        <v>100</v>
      </c>
      <c r="N17" s="259">
        <v>100</v>
      </c>
      <c r="O17" s="260"/>
      <c r="P17" s="261"/>
      <c r="Q17" s="261"/>
      <c r="R17" s="245"/>
      <c r="S17" s="245"/>
      <c r="T17" s="245"/>
      <c r="U17" s="245"/>
      <c r="V17" s="245"/>
      <c r="W17" s="245"/>
      <c r="X17" s="245"/>
      <c r="Y17" s="245"/>
      <c r="Z17" s="245"/>
    </row>
    <row r="18" spans="1:26" s="247" customFormat="1" ht="33">
      <c r="A18" s="254" t="s">
        <v>5</v>
      </c>
      <c r="B18" s="255" t="s">
        <v>242</v>
      </c>
      <c r="C18" s="256" t="s">
        <v>35</v>
      </c>
      <c r="D18" s="256" t="s">
        <v>44</v>
      </c>
      <c r="E18" s="256" t="s">
        <v>265</v>
      </c>
      <c r="F18" s="256"/>
      <c r="G18" s="257">
        <f>H18</f>
        <v>1628</v>
      </c>
      <c r="H18" s="257">
        <v>1628</v>
      </c>
      <c r="I18" s="258">
        <v>200</v>
      </c>
      <c r="J18" s="258">
        <v>200</v>
      </c>
      <c r="K18" s="258"/>
      <c r="L18" s="258"/>
      <c r="M18" s="259">
        <v>200</v>
      </c>
      <c r="N18" s="259">
        <v>200</v>
      </c>
      <c r="O18" s="260"/>
      <c r="P18" s="261"/>
      <c r="Q18" s="261"/>
      <c r="R18" s="245"/>
      <c r="S18" s="245"/>
      <c r="T18" s="245"/>
      <c r="U18" s="245"/>
      <c r="V18" s="245"/>
      <c r="W18" s="245"/>
      <c r="X18" s="245"/>
      <c r="Y18" s="245"/>
      <c r="Z18" s="245"/>
    </row>
    <row r="19" spans="1:26" s="247" customFormat="1" ht="33">
      <c r="A19" s="254" t="s">
        <v>5</v>
      </c>
      <c r="B19" s="255" t="s">
        <v>243</v>
      </c>
      <c r="C19" s="256" t="s">
        <v>35</v>
      </c>
      <c r="D19" s="256" t="s">
        <v>44</v>
      </c>
      <c r="E19" s="256" t="s">
        <v>265</v>
      </c>
      <c r="F19" s="256"/>
      <c r="G19" s="257">
        <f>H19</f>
        <v>1948</v>
      </c>
      <c r="H19" s="257">
        <v>1948</v>
      </c>
      <c r="I19" s="258">
        <v>200</v>
      </c>
      <c r="J19" s="258">
        <v>200</v>
      </c>
      <c r="K19" s="258"/>
      <c r="L19" s="258"/>
      <c r="M19" s="259">
        <v>200</v>
      </c>
      <c r="N19" s="259">
        <v>200</v>
      </c>
      <c r="O19" s="260"/>
      <c r="P19" s="261"/>
      <c r="Q19" s="261"/>
      <c r="R19" s="245"/>
      <c r="S19" s="245"/>
      <c r="T19" s="245"/>
      <c r="U19" s="245"/>
      <c r="V19" s="245"/>
      <c r="W19" s="245"/>
      <c r="X19" s="245"/>
      <c r="Y19" s="245"/>
      <c r="Z19" s="245"/>
    </row>
    <row r="20" spans="1:26" s="247" customFormat="1" ht="33">
      <c r="A20" s="254" t="s">
        <v>5</v>
      </c>
      <c r="B20" s="255" t="s">
        <v>244</v>
      </c>
      <c r="C20" s="256" t="s">
        <v>35</v>
      </c>
      <c r="D20" s="256" t="s">
        <v>44</v>
      </c>
      <c r="E20" s="256" t="s">
        <v>265</v>
      </c>
      <c r="F20" s="256"/>
      <c r="G20" s="257">
        <v>5608</v>
      </c>
      <c r="H20" s="257">
        <f>G20</f>
        <v>5608</v>
      </c>
      <c r="I20" s="258">
        <v>200</v>
      </c>
      <c r="J20" s="258">
        <v>200</v>
      </c>
      <c r="K20" s="258"/>
      <c r="L20" s="258"/>
      <c r="M20" s="259">
        <v>200</v>
      </c>
      <c r="N20" s="259">
        <v>200</v>
      </c>
      <c r="O20" s="260"/>
      <c r="P20" s="261"/>
      <c r="Q20" s="261"/>
      <c r="R20" s="245"/>
      <c r="S20" s="245"/>
      <c r="T20" s="245"/>
      <c r="U20" s="245"/>
      <c r="V20" s="245"/>
      <c r="W20" s="245"/>
      <c r="X20" s="245"/>
      <c r="Y20" s="245"/>
      <c r="Z20" s="245"/>
    </row>
    <row r="21" spans="1:26" s="247" customFormat="1" ht="33">
      <c r="A21" s="254" t="s">
        <v>5</v>
      </c>
      <c r="B21" s="255" t="s">
        <v>245</v>
      </c>
      <c r="C21" s="256" t="s">
        <v>35</v>
      </c>
      <c r="D21" s="256" t="s">
        <v>44</v>
      </c>
      <c r="E21" s="256" t="s">
        <v>265</v>
      </c>
      <c r="F21" s="256"/>
      <c r="G21" s="257">
        <v>5890</v>
      </c>
      <c r="H21" s="257">
        <f>G21</f>
        <v>5890</v>
      </c>
      <c r="I21" s="258">
        <v>200</v>
      </c>
      <c r="J21" s="258">
        <v>200</v>
      </c>
      <c r="K21" s="258"/>
      <c r="L21" s="258"/>
      <c r="M21" s="259">
        <v>200</v>
      </c>
      <c r="N21" s="259">
        <v>200</v>
      </c>
      <c r="O21" s="260"/>
      <c r="P21" s="261"/>
      <c r="Q21" s="261"/>
      <c r="R21" s="245"/>
      <c r="S21" s="245"/>
      <c r="T21" s="245"/>
      <c r="U21" s="245"/>
      <c r="V21" s="245"/>
      <c r="W21" s="245"/>
      <c r="X21" s="245"/>
      <c r="Y21" s="245"/>
      <c r="Z21" s="245"/>
    </row>
    <row r="22" spans="1:26" s="247" customFormat="1" ht="33">
      <c r="A22" s="254" t="s">
        <v>5</v>
      </c>
      <c r="B22" s="255" t="s">
        <v>246</v>
      </c>
      <c r="C22" s="256" t="s">
        <v>35</v>
      </c>
      <c r="D22" s="256" t="s">
        <v>44</v>
      </c>
      <c r="E22" s="256" t="s">
        <v>265</v>
      </c>
      <c r="F22" s="256"/>
      <c r="G22" s="257">
        <f>H22</f>
        <v>5643</v>
      </c>
      <c r="H22" s="257">
        <v>5643</v>
      </c>
      <c r="I22" s="258">
        <v>200</v>
      </c>
      <c r="J22" s="258">
        <v>200</v>
      </c>
      <c r="K22" s="258"/>
      <c r="L22" s="258"/>
      <c r="M22" s="259">
        <v>200</v>
      </c>
      <c r="N22" s="259">
        <v>200</v>
      </c>
      <c r="O22" s="260"/>
      <c r="P22" s="261"/>
      <c r="Q22" s="261"/>
      <c r="R22" s="245"/>
      <c r="S22" s="245"/>
      <c r="T22" s="245"/>
      <c r="U22" s="245"/>
      <c r="V22" s="245"/>
      <c r="W22" s="245"/>
      <c r="X22" s="245"/>
      <c r="Y22" s="245"/>
      <c r="Z22" s="245"/>
    </row>
    <row r="23" spans="1:26" s="247" customFormat="1" ht="33">
      <c r="A23" s="254" t="s">
        <v>5</v>
      </c>
      <c r="B23" s="255" t="s">
        <v>240</v>
      </c>
      <c r="C23" s="256" t="s">
        <v>35</v>
      </c>
      <c r="D23" s="256" t="s">
        <v>44</v>
      </c>
      <c r="E23" s="256" t="s">
        <v>265</v>
      </c>
      <c r="F23" s="256"/>
      <c r="G23" s="257">
        <f aca="true" t="shared" si="0" ref="G23:G29">H23</f>
        <v>7851</v>
      </c>
      <c r="H23" s="257">
        <v>7851</v>
      </c>
      <c r="I23" s="258">
        <v>200</v>
      </c>
      <c r="J23" s="258">
        <v>200</v>
      </c>
      <c r="K23" s="258"/>
      <c r="L23" s="258"/>
      <c r="M23" s="259">
        <v>200</v>
      </c>
      <c r="N23" s="259">
        <v>200</v>
      </c>
      <c r="O23" s="260"/>
      <c r="P23" s="261"/>
      <c r="Q23" s="261"/>
      <c r="R23" s="245"/>
      <c r="S23" s="245"/>
      <c r="T23" s="245"/>
      <c r="U23" s="245"/>
      <c r="V23" s="245"/>
      <c r="W23" s="245"/>
      <c r="X23" s="245"/>
      <c r="Y23" s="245"/>
      <c r="Z23" s="245"/>
    </row>
    <row r="24" spans="1:26" s="247" customFormat="1" ht="33">
      <c r="A24" s="254" t="s">
        <v>5</v>
      </c>
      <c r="B24" s="255" t="s">
        <v>247</v>
      </c>
      <c r="C24" s="256" t="s">
        <v>35</v>
      </c>
      <c r="D24" s="256" t="s">
        <v>44</v>
      </c>
      <c r="E24" s="256" t="s">
        <v>265</v>
      </c>
      <c r="F24" s="256"/>
      <c r="G24" s="257">
        <f t="shared" si="0"/>
        <v>3808</v>
      </c>
      <c r="H24" s="257">
        <v>3808</v>
      </c>
      <c r="I24" s="258">
        <v>200</v>
      </c>
      <c r="J24" s="258">
        <v>200</v>
      </c>
      <c r="K24" s="258"/>
      <c r="L24" s="258"/>
      <c r="M24" s="259">
        <v>200</v>
      </c>
      <c r="N24" s="259">
        <v>200</v>
      </c>
      <c r="O24" s="260"/>
      <c r="P24" s="261"/>
      <c r="Q24" s="261"/>
      <c r="R24" s="245"/>
      <c r="S24" s="245"/>
      <c r="T24" s="245"/>
      <c r="U24" s="245"/>
      <c r="V24" s="245"/>
      <c r="W24" s="245"/>
      <c r="X24" s="245"/>
      <c r="Y24" s="245"/>
      <c r="Z24" s="245"/>
    </row>
    <row r="25" spans="1:26" s="247" customFormat="1" ht="33">
      <c r="A25" s="254" t="s">
        <v>5</v>
      </c>
      <c r="B25" s="255" t="s">
        <v>248</v>
      </c>
      <c r="C25" s="256" t="s">
        <v>35</v>
      </c>
      <c r="D25" s="256" t="s">
        <v>44</v>
      </c>
      <c r="E25" s="256" t="s">
        <v>265</v>
      </c>
      <c r="F25" s="256"/>
      <c r="G25" s="257">
        <f t="shared" si="0"/>
        <v>5957</v>
      </c>
      <c r="H25" s="257">
        <v>5957</v>
      </c>
      <c r="I25" s="258">
        <v>200</v>
      </c>
      <c r="J25" s="258">
        <v>200</v>
      </c>
      <c r="K25" s="258"/>
      <c r="L25" s="258"/>
      <c r="M25" s="259">
        <v>200</v>
      </c>
      <c r="N25" s="259">
        <v>200</v>
      </c>
      <c r="O25" s="260"/>
      <c r="P25" s="261"/>
      <c r="Q25" s="261"/>
      <c r="R25" s="245"/>
      <c r="S25" s="245"/>
      <c r="T25" s="245"/>
      <c r="U25" s="245"/>
      <c r="V25" s="245"/>
      <c r="W25" s="245"/>
      <c r="X25" s="245"/>
      <c r="Y25" s="245"/>
      <c r="Z25" s="245"/>
    </row>
    <row r="26" spans="1:26" s="247" customFormat="1" ht="33">
      <c r="A26" s="254" t="s">
        <v>5</v>
      </c>
      <c r="B26" s="255" t="s">
        <v>249</v>
      </c>
      <c r="C26" s="256" t="s">
        <v>35</v>
      </c>
      <c r="D26" s="256" t="s">
        <v>44</v>
      </c>
      <c r="E26" s="256" t="s">
        <v>265</v>
      </c>
      <c r="F26" s="256"/>
      <c r="G26" s="257">
        <f t="shared" si="0"/>
        <v>4230</v>
      </c>
      <c r="H26" s="257">
        <v>4230</v>
      </c>
      <c r="I26" s="258">
        <v>200</v>
      </c>
      <c r="J26" s="258">
        <v>200</v>
      </c>
      <c r="K26" s="258"/>
      <c r="L26" s="258"/>
      <c r="M26" s="259">
        <v>200</v>
      </c>
      <c r="N26" s="259">
        <v>200</v>
      </c>
      <c r="O26" s="260"/>
      <c r="P26" s="261"/>
      <c r="Q26" s="261"/>
      <c r="R26" s="245"/>
      <c r="S26" s="245"/>
      <c r="T26" s="245"/>
      <c r="U26" s="245"/>
      <c r="V26" s="245"/>
      <c r="W26" s="245"/>
      <c r="X26" s="245"/>
      <c r="Y26" s="245"/>
      <c r="Z26" s="245"/>
    </row>
    <row r="27" spans="1:26" s="247" customFormat="1" ht="33">
      <c r="A27" s="254" t="s">
        <v>5</v>
      </c>
      <c r="B27" s="255" t="s">
        <v>250</v>
      </c>
      <c r="C27" s="256" t="s">
        <v>35</v>
      </c>
      <c r="D27" s="256" t="s">
        <v>44</v>
      </c>
      <c r="E27" s="256" t="s">
        <v>265</v>
      </c>
      <c r="F27" s="256"/>
      <c r="G27" s="257">
        <f t="shared" si="0"/>
        <v>1968</v>
      </c>
      <c r="H27" s="257">
        <v>1968</v>
      </c>
      <c r="I27" s="258">
        <v>200</v>
      </c>
      <c r="J27" s="258">
        <v>200</v>
      </c>
      <c r="K27" s="258"/>
      <c r="L27" s="258"/>
      <c r="M27" s="259">
        <v>200</v>
      </c>
      <c r="N27" s="259">
        <v>200</v>
      </c>
      <c r="O27" s="260"/>
      <c r="P27" s="261"/>
      <c r="Q27" s="261"/>
      <c r="R27" s="245"/>
      <c r="S27" s="245"/>
      <c r="T27" s="245"/>
      <c r="U27" s="245"/>
      <c r="V27" s="245"/>
      <c r="W27" s="245"/>
      <c r="X27" s="245"/>
      <c r="Y27" s="245"/>
      <c r="Z27" s="245"/>
    </row>
    <row r="28" spans="1:26" s="247" customFormat="1" ht="33">
      <c r="A28" s="254" t="s">
        <v>5</v>
      </c>
      <c r="B28" s="341" t="s">
        <v>285</v>
      </c>
      <c r="C28" s="256" t="s">
        <v>35</v>
      </c>
      <c r="D28" s="256" t="s">
        <v>44</v>
      </c>
      <c r="E28" s="256" t="s">
        <v>265</v>
      </c>
      <c r="F28" s="256"/>
      <c r="G28" s="257">
        <f t="shared" si="0"/>
        <v>1968</v>
      </c>
      <c r="H28" s="257">
        <v>1968</v>
      </c>
      <c r="I28" s="258">
        <v>200</v>
      </c>
      <c r="J28" s="258">
        <v>200</v>
      </c>
      <c r="K28" s="258"/>
      <c r="L28" s="258"/>
      <c r="M28" s="259">
        <v>200</v>
      </c>
      <c r="N28" s="259">
        <v>200</v>
      </c>
      <c r="O28" s="260"/>
      <c r="P28" s="261"/>
      <c r="Q28" s="261"/>
      <c r="R28" s="245"/>
      <c r="S28" s="245"/>
      <c r="T28" s="245"/>
      <c r="U28" s="245"/>
      <c r="V28" s="245"/>
      <c r="W28" s="245"/>
      <c r="X28" s="245"/>
      <c r="Y28" s="245"/>
      <c r="Z28" s="245"/>
    </row>
    <row r="29" spans="1:26" s="247" customFormat="1" ht="33">
      <c r="A29" s="254" t="s">
        <v>5</v>
      </c>
      <c r="B29" s="255" t="s">
        <v>251</v>
      </c>
      <c r="C29" s="256" t="s">
        <v>35</v>
      </c>
      <c r="D29" s="256" t="s">
        <v>44</v>
      </c>
      <c r="E29" s="256" t="s">
        <v>265</v>
      </c>
      <c r="F29" s="256"/>
      <c r="G29" s="257">
        <f t="shared" si="0"/>
        <v>1968</v>
      </c>
      <c r="H29" s="257">
        <v>1968</v>
      </c>
      <c r="I29" s="258">
        <v>200</v>
      </c>
      <c r="J29" s="258">
        <v>200</v>
      </c>
      <c r="K29" s="258"/>
      <c r="L29" s="258"/>
      <c r="M29" s="259">
        <v>200</v>
      </c>
      <c r="N29" s="259">
        <v>200</v>
      </c>
      <c r="O29" s="260"/>
      <c r="P29" s="261"/>
      <c r="Q29" s="261"/>
      <c r="R29" s="245"/>
      <c r="S29" s="245"/>
      <c r="T29" s="245"/>
      <c r="U29" s="245"/>
      <c r="V29" s="245"/>
      <c r="W29" s="245"/>
      <c r="X29" s="245"/>
      <c r="Y29" s="245"/>
      <c r="Z29" s="245"/>
    </row>
    <row r="30" spans="1:26" s="247" customFormat="1" ht="38.25" customHeight="1">
      <c r="A30" s="262" t="s">
        <v>27</v>
      </c>
      <c r="B30" s="253" t="s">
        <v>277</v>
      </c>
      <c r="C30" s="240"/>
      <c r="D30" s="240"/>
      <c r="E30" s="240"/>
      <c r="F30" s="240"/>
      <c r="G30" s="263"/>
      <c r="H30" s="263"/>
      <c r="I30" s="249"/>
      <c r="J30" s="249"/>
      <c r="K30" s="250">
        <f>SUM(K31:K32)</f>
        <v>0</v>
      </c>
      <c r="L30" s="250">
        <f>SUM(L31:L32)</f>
        <v>0</v>
      </c>
      <c r="M30" s="250">
        <f>SUM(M31:M32)</f>
        <v>3176</v>
      </c>
      <c r="N30" s="250">
        <f>SUM(N31:N32)</f>
        <v>3176</v>
      </c>
      <c r="O30" s="251"/>
      <c r="P30" s="252"/>
      <c r="Q30" s="252"/>
      <c r="R30" s="245"/>
      <c r="S30" s="245"/>
      <c r="T30" s="245"/>
      <c r="U30" s="245"/>
      <c r="V30" s="245"/>
      <c r="W30" s="245"/>
      <c r="X30" s="245"/>
      <c r="Y30" s="245"/>
      <c r="Z30" s="245"/>
    </row>
    <row r="31" spans="1:26" s="247" customFormat="1" ht="33">
      <c r="A31" s="254" t="s">
        <v>5</v>
      </c>
      <c r="B31" s="255" t="s">
        <v>242</v>
      </c>
      <c r="C31" s="256" t="s">
        <v>35</v>
      </c>
      <c r="D31" s="256" t="s">
        <v>44</v>
      </c>
      <c r="E31" s="256" t="s">
        <v>265</v>
      </c>
      <c r="F31" s="256"/>
      <c r="G31" s="257">
        <f>H31</f>
        <v>1628</v>
      </c>
      <c r="H31" s="257">
        <v>1628</v>
      </c>
      <c r="I31" s="258">
        <v>200</v>
      </c>
      <c r="J31" s="258">
        <v>200</v>
      </c>
      <c r="K31" s="258"/>
      <c r="L31" s="258"/>
      <c r="M31" s="259">
        <f>N31</f>
        <v>1428</v>
      </c>
      <c r="N31" s="259">
        <f>H31-200</f>
        <v>1428</v>
      </c>
      <c r="O31" s="260"/>
      <c r="P31" s="261"/>
      <c r="Q31" s="261"/>
      <c r="R31" s="245"/>
      <c r="S31" s="245"/>
      <c r="T31" s="245"/>
      <c r="U31" s="245"/>
      <c r="V31" s="245"/>
      <c r="W31" s="245"/>
      <c r="X31" s="245"/>
      <c r="Y31" s="245"/>
      <c r="Z31" s="245"/>
    </row>
    <row r="32" spans="1:26" s="247" customFormat="1" ht="33">
      <c r="A32" s="254" t="s">
        <v>5</v>
      </c>
      <c r="B32" s="255" t="s">
        <v>243</v>
      </c>
      <c r="C32" s="256" t="s">
        <v>35</v>
      </c>
      <c r="D32" s="256" t="s">
        <v>44</v>
      </c>
      <c r="E32" s="256" t="s">
        <v>265</v>
      </c>
      <c r="F32" s="256"/>
      <c r="G32" s="257">
        <f>H32</f>
        <v>1948</v>
      </c>
      <c r="H32" s="257">
        <v>1948</v>
      </c>
      <c r="I32" s="258">
        <v>200</v>
      </c>
      <c r="J32" s="258">
        <v>200</v>
      </c>
      <c r="K32" s="258"/>
      <c r="L32" s="258"/>
      <c r="M32" s="259">
        <f>N32</f>
        <v>1748</v>
      </c>
      <c r="N32" s="259">
        <f>H32-200</f>
        <v>1748</v>
      </c>
      <c r="O32" s="260"/>
      <c r="P32" s="261"/>
      <c r="Q32" s="261"/>
      <c r="R32" s="245"/>
      <c r="S32" s="245"/>
      <c r="T32" s="245"/>
      <c r="U32" s="245"/>
      <c r="V32" s="245"/>
      <c r="W32" s="245"/>
      <c r="X32" s="245"/>
      <c r="Y32" s="245"/>
      <c r="Z32" s="245"/>
    </row>
    <row r="33" spans="1:26" s="247" customFormat="1" ht="33.75" customHeight="1">
      <c r="A33" s="240">
        <v>2</v>
      </c>
      <c r="B33" s="253" t="s">
        <v>132</v>
      </c>
      <c r="C33" s="240"/>
      <c r="D33" s="240"/>
      <c r="E33" s="240"/>
      <c r="F33" s="249"/>
      <c r="G33" s="249"/>
      <c r="H33" s="249"/>
      <c r="I33" s="249"/>
      <c r="J33" s="249"/>
      <c r="K33" s="249"/>
      <c r="L33" s="249"/>
      <c r="M33" s="250">
        <f>M35+M34+M36+M49</f>
        <v>34820.579993</v>
      </c>
      <c r="N33" s="250">
        <f>N35+N34+N36+N49</f>
        <v>34820.58</v>
      </c>
      <c r="O33" s="251"/>
      <c r="P33" s="252"/>
      <c r="Q33" s="252"/>
      <c r="R33" s="245"/>
      <c r="S33" s="245"/>
      <c r="T33" s="245"/>
      <c r="U33" s="245"/>
      <c r="V33" s="245"/>
      <c r="W33" s="245"/>
      <c r="X33" s="245"/>
      <c r="Y33" s="245"/>
      <c r="Z33" s="245"/>
    </row>
    <row r="34" spans="1:26" s="247" customFormat="1" ht="90.75" customHeight="1">
      <c r="A34" s="240" t="s">
        <v>38</v>
      </c>
      <c r="B34" s="253" t="s">
        <v>225</v>
      </c>
      <c r="C34" s="240" t="s">
        <v>43</v>
      </c>
      <c r="D34" s="240"/>
      <c r="E34" s="240"/>
      <c r="F34" s="240"/>
      <c r="G34" s="249"/>
      <c r="H34" s="249"/>
      <c r="I34" s="249"/>
      <c r="J34" s="249"/>
      <c r="K34" s="249"/>
      <c r="L34" s="249"/>
      <c r="M34" s="250">
        <v>1000</v>
      </c>
      <c r="N34" s="250">
        <v>1000</v>
      </c>
      <c r="O34" s="260"/>
      <c r="P34" s="252"/>
      <c r="Q34" s="252"/>
      <c r="R34" s="245"/>
      <c r="S34" s="245"/>
      <c r="T34" s="245"/>
      <c r="U34" s="245"/>
      <c r="V34" s="245"/>
      <c r="W34" s="245"/>
      <c r="X34" s="245"/>
      <c r="Y34" s="245"/>
      <c r="Z34" s="245"/>
    </row>
    <row r="35" spans="1:26" s="247" customFormat="1" ht="82.5" customHeight="1">
      <c r="A35" s="240" t="s">
        <v>39</v>
      </c>
      <c r="B35" s="253" t="s">
        <v>224</v>
      </c>
      <c r="C35" s="240" t="s">
        <v>43</v>
      </c>
      <c r="D35" s="240"/>
      <c r="E35" s="240"/>
      <c r="F35" s="240"/>
      <c r="G35" s="249"/>
      <c r="H35" s="249"/>
      <c r="I35" s="249"/>
      <c r="J35" s="249"/>
      <c r="K35" s="249"/>
      <c r="L35" s="249"/>
      <c r="M35" s="250">
        <f>N35</f>
        <v>3135.68</v>
      </c>
      <c r="N35" s="250">
        <v>3135.68</v>
      </c>
      <c r="O35" s="294" t="s">
        <v>206</v>
      </c>
      <c r="P35" s="252"/>
      <c r="Q35" s="252"/>
      <c r="R35" s="245"/>
      <c r="S35" s="245"/>
      <c r="T35" s="245"/>
      <c r="U35" s="245"/>
      <c r="V35" s="245"/>
      <c r="W35" s="245"/>
      <c r="X35" s="245"/>
      <c r="Y35" s="245"/>
      <c r="Z35" s="245"/>
    </row>
    <row r="36" spans="1:26" s="247" customFormat="1" ht="102" customHeight="1">
      <c r="A36" s="240" t="s">
        <v>184</v>
      </c>
      <c r="B36" s="253" t="s">
        <v>226</v>
      </c>
      <c r="C36" s="240"/>
      <c r="D36" s="240"/>
      <c r="E36" s="240"/>
      <c r="F36" s="240"/>
      <c r="G36" s="249"/>
      <c r="H36" s="249"/>
      <c r="I36" s="249"/>
      <c r="J36" s="249"/>
      <c r="K36" s="249"/>
      <c r="L36" s="249"/>
      <c r="M36" s="250">
        <f>M37+M38</f>
        <v>28234.899993</v>
      </c>
      <c r="N36" s="250">
        <f>N37+N38</f>
        <v>28234.9</v>
      </c>
      <c r="O36" s="295"/>
      <c r="P36" s="252"/>
      <c r="Q36" s="252"/>
      <c r="R36" s="245"/>
      <c r="S36" s="245"/>
      <c r="T36" s="245"/>
      <c r="U36" s="245"/>
      <c r="V36" s="245"/>
      <c r="W36" s="245"/>
      <c r="X36" s="245"/>
      <c r="Y36" s="245"/>
      <c r="Z36" s="245"/>
    </row>
    <row r="37" spans="1:26" s="247" customFormat="1" ht="36.75" customHeight="1">
      <c r="A37" s="240" t="s">
        <v>16</v>
      </c>
      <c r="B37" s="253" t="s">
        <v>33</v>
      </c>
      <c r="C37" s="240"/>
      <c r="D37" s="240"/>
      <c r="E37" s="240"/>
      <c r="F37" s="240"/>
      <c r="G37" s="249">
        <v>0</v>
      </c>
      <c r="H37" s="249">
        <v>0</v>
      </c>
      <c r="I37" s="249">
        <v>0</v>
      </c>
      <c r="J37" s="249">
        <v>0</v>
      </c>
      <c r="K37" s="249">
        <v>0</v>
      </c>
      <c r="L37" s="249">
        <v>0</v>
      </c>
      <c r="M37" s="250">
        <v>0</v>
      </c>
      <c r="N37" s="250">
        <v>0</v>
      </c>
      <c r="O37" s="251"/>
      <c r="P37" s="252"/>
      <c r="Q37" s="252"/>
      <c r="R37" s="245"/>
      <c r="S37" s="245"/>
      <c r="T37" s="245"/>
      <c r="U37" s="245"/>
      <c r="V37" s="245"/>
      <c r="W37" s="245"/>
      <c r="X37" s="245"/>
      <c r="Y37" s="245"/>
      <c r="Z37" s="245"/>
    </row>
    <row r="38" spans="1:26" s="247" customFormat="1" ht="36.75" customHeight="1">
      <c r="A38" s="240" t="s">
        <v>18</v>
      </c>
      <c r="B38" s="253" t="s">
        <v>258</v>
      </c>
      <c r="C38" s="240"/>
      <c r="D38" s="240"/>
      <c r="E38" s="240"/>
      <c r="F38" s="240"/>
      <c r="G38" s="249"/>
      <c r="H38" s="249"/>
      <c r="I38" s="249"/>
      <c r="J38" s="249"/>
      <c r="K38" s="249"/>
      <c r="L38" s="249"/>
      <c r="M38" s="250">
        <f>M39+M46</f>
        <v>28234.899993</v>
      </c>
      <c r="N38" s="250">
        <f>N39+N46</f>
        <v>28234.9</v>
      </c>
      <c r="O38" s="251"/>
      <c r="P38" s="252"/>
      <c r="Q38" s="252"/>
      <c r="R38" s="245"/>
      <c r="S38" s="245"/>
      <c r="T38" s="245"/>
      <c r="U38" s="245"/>
      <c r="V38" s="245"/>
      <c r="W38" s="245"/>
      <c r="X38" s="245"/>
      <c r="Y38" s="245"/>
      <c r="Z38" s="245"/>
    </row>
    <row r="39" spans="1:26" s="247" customFormat="1" ht="49.5">
      <c r="A39" s="262" t="s">
        <v>5</v>
      </c>
      <c r="B39" s="253" t="s">
        <v>259</v>
      </c>
      <c r="C39" s="240"/>
      <c r="D39" s="240"/>
      <c r="E39" s="240"/>
      <c r="F39" s="249"/>
      <c r="G39" s="249"/>
      <c r="H39" s="249"/>
      <c r="I39" s="249"/>
      <c r="J39" s="249"/>
      <c r="K39" s="249"/>
      <c r="L39" s="249"/>
      <c r="M39" s="250">
        <f>SUM(M40:M45)</f>
        <v>22756.899993</v>
      </c>
      <c r="N39" s="250">
        <f>SUM(N40:N45)</f>
        <v>22756.9</v>
      </c>
      <c r="O39" s="251"/>
      <c r="P39" s="252"/>
      <c r="Q39" s="252"/>
      <c r="R39" s="245"/>
      <c r="S39" s="245"/>
      <c r="T39" s="245"/>
      <c r="U39" s="245"/>
      <c r="V39" s="245"/>
      <c r="W39" s="245"/>
      <c r="X39" s="245"/>
      <c r="Y39" s="245"/>
      <c r="Z39" s="245"/>
    </row>
    <row r="40" spans="1:26" s="247" customFormat="1" ht="49.5">
      <c r="A40" s="254" t="s">
        <v>260</v>
      </c>
      <c r="B40" s="255" t="s">
        <v>105</v>
      </c>
      <c r="C40" s="256" t="s">
        <v>35</v>
      </c>
      <c r="D40" s="256" t="s">
        <v>44</v>
      </c>
      <c r="E40" s="256" t="s">
        <v>266</v>
      </c>
      <c r="F40" s="256" t="s">
        <v>270</v>
      </c>
      <c r="G40" s="257">
        <v>10000</v>
      </c>
      <c r="H40" s="257">
        <v>10000</v>
      </c>
      <c r="I40" s="257">
        <v>7408.686025</v>
      </c>
      <c r="J40" s="257">
        <v>7408.686025</v>
      </c>
      <c r="K40" s="258">
        <v>2591.313975</v>
      </c>
      <c r="L40" s="258">
        <v>2591.313975</v>
      </c>
      <c r="M40" s="259">
        <f>N40</f>
        <v>1633.335</v>
      </c>
      <c r="N40" s="259">
        <f>3000-1366.665</f>
        <v>1633.335</v>
      </c>
      <c r="O40" s="260"/>
      <c r="P40" s="261"/>
      <c r="Q40" s="261"/>
      <c r="R40" s="245"/>
      <c r="S40" s="245"/>
      <c r="T40" s="245"/>
      <c r="U40" s="245"/>
      <c r="V40" s="245"/>
      <c r="W40" s="245"/>
      <c r="X40" s="245"/>
      <c r="Y40" s="245"/>
      <c r="Z40" s="245"/>
    </row>
    <row r="41" spans="1:26" s="247" customFormat="1" ht="49.5">
      <c r="A41" s="254" t="s">
        <v>260</v>
      </c>
      <c r="B41" s="255" t="s">
        <v>227</v>
      </c>
      <c r="C41" s="256" t="s">
        <v>35</v>
      </c>
      <c r="D41" s="256" t="s">
        <v>46</v>
      </c>
      <c r="E41" s="256" t="s">
        <v>266</v>
      </c>
      <c r="F41" s="256" t="s">
        <v>271</v>
      </c>
      <c r="G41" s="257">
        <v>2500</v>
      </c>
      <c r="H41" s="257">
        <v>2500</v>
      </c>
      <c r="I41" s="257">
        <v>2326.496</v>
      </c>
      <c r="J41" s="257">
        <v>2326.496</v>
      </c>
      <c r="K41" s="258">
        <v>173.504</v>
      </c>
      <c r="L41" s="258">
        <v>173.504</v>
      </c>
      <c r="M41" s="259">
        <v>2326.496</v>
      </c>
      <c r="N41" s="259">
        <v>2326.496</v>
      </c>
      <c r="O41" s="260"/>
      <c r="P41" s="261"/>
      <c r="Q41" s="261"/>
      <c r="R41" s="245"/>
      <c r="S41" s="245"/>
      <c r="T41" s="245"/>
      <c r="U41" s="245"/>
      <c r="V41" s="245"/>
      <c r="W41" s="245"/>
      <c r="X41" s="245"/>
      <c r="Y41" s="245"/>
      <c r="Z41" s="245"/>
    </row>
    <row r="42" spans="1:26" s="247" customFormat="1" ht="49.5">
      <c r="A42" s="254" t="s">
        <v>260</v>
      </c>
      <c r="B42" s="255" t="s">
        <v>202</v>
      </c>
      <c r="C42" s="256" t="s">
        <v>35</v>
      </c>
      <c r="D42" s="256" t="s">
        <v>44</v>
      </c>
      <c r="E42" s="256" t="s">
        <v>266</v>
      </c>
      <c r="F42" s="256" t="s">
        <v>272</v>
      </c>
      <c r="G42" s="257">
        <v>14100</v>
      </c>
      <c r="H42" s="257">
        <v>14100</v>
      </c>
      <c r="I42" s="257">
        <v>3877.360999999999</v>
      </c>
      <c r="J42" s="257">
        <v>3877.360999999999</v>
      </c>
      <c r="K42" s="258">
        <v>10222.639000000001</v>
      </c>
      <c r="L42" s="258">
        <v>10222.639000000001</v>
      </c>
      <c r="M42" s="259">
        <f>3877.361</f>
        <v>3877.361</v>
      </c>
      <c r="N42" s="259">
        <v>3877.361</v>
      </c>
      <c r="O42" s="260"/>
      <c r="P42" s="261"/>
      <c r="Q42" s="261"/>
      <c r="R42" s="245"/>
      <c r="S42" s="245"/>
      <c r="T42" s="245"/>
      <c r="U42" s="245"/>
      <c r="V42" s="245"/>
      <c r="W42" s="245"/>
      <c r="X42" s="245"/>
      <c r="Y42" s="245"/>
      <c r="Z42" s="245"/>
    </row>
    <row r="43" spans="1:26" s="247" customFormat="1" ht="49.5">
      <c r="A43" s="254" t="s">
        <v>260</v>
      </c>
      <c r="B43" s="255" t="s">
        <v>201</v>
      </c>
      <c r="C43" s="256" t="s">
        <v>35</v>
      </c>
      <c r="D43" s="256" t="s">
        <v>44</v>
      </c>
      <c r="E43" s="256" t="s">
        <v>266</v>
      </c>
      <c r="F43" s="256" t="s">
        <v>273</v>
      </c>
      <c r="G43" s="257">
        <v>12000</v>
      </c>
      <c r="H43" s="257">
        <v>12000</v>
      </c>
      <c r="I43" s="257">
        <v>12000</v>
      </c>
      <c r="J43" s="257">
        <v>12000</v>
      </c>
      <c r="K43" s="258">
        <v>0</v>
      </c>
      <c r="L43" s="258">
        <v>0</v>
      </c>
      <c r="M43" s="259">
        <v>1000</v>
      </c>
      <c r="N43" s="259">
        <f>1000</f>
        <v>1000</v>
      </c>
      <c r="O43" s="260"/>
      <c r="P43" s="261"/>
      <c r="Q43" s="261"/>
      <c r="R43" s="245"/>
      <c r="S43" s="245"/>
      <c r="T43" s="245"/>
      <c r="U43" s="245"/>
      <c r="V43" s="245"/>
      <c r="W43" s="245"/>
      <c r="X43" s="245"/>
      <c r="Y43" s="245"/>
      <c r="Z43" s="245"/>
    </row>
    <row r="44" spans="1:26" s="247" customFormat="1" ht="49.5">
      <c r="A44" s="254" t="s">
        <v>260</v>
      </c>
      <c r="B44" s="255" t="s">
        <v>228</v>
      </c>
      <c r="C44" s="256" t="s">
        <v>35</v>
      </c>
      <c r="D44" s="256" t="s">
        <v>44</v>
      </c>
      <c r="E44" s="256" t="s">
        <v>266</v>
      </c>
      <c r="F44" s="256" t="s">
        <v>274</v>
      </c>
      <c r="G44" s="257">
        <v>4200</v>
      </c>
      <c r="H44" s="257">
        <v>4200</v>
      </c>
      <c r="I44" s="257">
        <v>1058.707993</v>
      </c>
      <c r="J44" s="257">
        <v>1058.707993</v>
      </c>
      <c r="K44" s="258">
        <v>3141.292007</v>
      </c>
      <c r="L44" s="258">
        <v>3141.292007</v>
      </c>
      <c r="M44" s="259">
        <v>1058.707993</v>
      </c>
      <c r="N44" s="259">
        <v>1058.708</v>
      </c>
      <c r="O44" s="260"/>
      <c r="P44" s="261"/>
      <c r="Q44" s="261"/>
      <c r="R44" s="245"/>
      <c r="S44" s="245"/>
      <c r="T44" s="245"/>
      <c r="U44" s="245"/>
      <c r="V44" s="245"/>
      <c r="W44" s="245"/>
      <c r="X44" s="245"/>
      <c r="Y44" s="245"/>
      <c r="Z44" s="245"/>
    </row>
    <row r="45" spans="1:26" s="247" customFormat="1" ht="66">
      <c r="A45" s="254" t="s">
        <v>260</v>
      </c>
      <c r="B45" s="255" t="s">
        <v>229</v>
      </c>
      <c r="C45" s="256" t="s">
        <v>35</v>
      </c>
      <c r="D45" s="256" t="s">
        <v>17</v>
      </c>
      <c r="E45" s="256" t="s">
        <v>266</v>
      </c>
      <c r="F45" s="256" t="s">
        <v>275</v>
      </c>
      <c r="G45" s="257">
        <v>79188</v>
      </c>
      <c r="H45" s="257">
        <v>79188</v>
      </c>
      <c r="I45" s="257">
        <v>74362.742039</v>
      </c>
      <c r="J45" s="257">
        <v>74362.742039</v>
      </c>
      <c r="K45" s="258">
        <v>4825.257961</v>
      </c>
      <c r="L45" s="258">
        <v>4825.257961</v>
      </c>
      <c r="M45" s="259">
        <v>12861</v>
      </c>
      <c r="N45" s="259">
        <v>12861</v>
      </c>
      <c r="O45" s="260"/>
      <c r="P45" s="261"/>
      <c r="Q45" s="261"/>
      <c r="R45" s="245"/>
      <c r="S45" s="245"/>
      <c r="T45" s="245"/>
      <c r="U45" s="245"/>
      <c r="V45" s="245"/>
      <c r="W45" s="245"/>
      <c r="X45" s="245"/>
      <c r="Y45" s="245"/>
      <c r="Z45" s="245"/>
    </row>
    <row r="46" spans="1:26" s="247" customFormat="1" ht="39" customHeight="1">
      <c r="A46" s="262" t="s">
        <v>5</v>
      </c>
      <c r="B46" s="253" t="s">
        <v>278</v>
      </c>
      <c r="C46" s="240"/>
      <c r="D46" s="240"/>
      <c r="E46" s="240"/>
      <c r="F46" s="240"/>
      <c r="G46" s="263"/>
      <c r="H46" s="263"/>
      <c r="I46" s="263"/>
      <c r="J46" s="263"/>
      <c r="K46" s="249"/>
      <c r="L46" s="249"/>
      <c r="M46" s="250">
        <f>SUM(M47:M48)</f>
        <v>5478</v>
      </c>
      <c r="N46" s="250">
        <f>SUM(N47:N48)</f>
        <v>5478</v>
      </c>
      <c r="O46" s="251"/>
      <c r="P46" s="252"/>
      <c r="Q46" s="252"/>
      <c r="R46" s="245"/>
      <c r="S46" s="245"/>
      <c r="T46" s="245"/>
      <c r="U46" s="245"/>
      <c r="V46" s="245"/>
      <c r="W46" s="245"/>
      <c r="X46" s="245"/>
      <c r="Y46" s="245"/>
      <c r="Z46" s="245"/>
    </row>
    <row r="47" spans="1:26" s="265" customFormat="1" ht="32.25" customHeight="1">
      <c r="A47" s="254" t="s">
        <v>260</v>
      </c>
      <c r="B47" s="255" t="s">
        <v>252</v>
      </c>
      <c r="C47" s="256"/>
      <c r="D47" s="256" t="s">
        <v>17</v>
      </c>
      <c r="E47" s="256" t="s">
        <v>265</v>
      </c>
      <c r="F47" s="258"/>
      <c r="G47" s="258"/>
      <c r="H47" s="258"/>
      <c r="I47" s="258"/>
      <c r="J47" s="258"/>
      <c r="K47" s="258"/>
      <c r="L47" s="258"/>
      <c r="M47" s="259">
        <f>N47</f>
        <v>1000</v>
      </c>
      <c r="N47" s="259">
        <v>1000</v>
      </c>
      <c r="O47" s="260"/>
      <c r="P47" s="261"/>
      <c r="Q47" s="261"/>
      <c r="R47" s="264"/>
      <c r="S47" s="264"/>
      <c r="T47" s="264"/>
      <c r="U47" s="264"/>
      <c r="V47" s="264"/>
      <c r="W47" s="264"/>
      <c r="X47" s="264"/>
      <c r="Y47" s="264"/>
      <c r="Z47" s="264"/>
    </row>
    <row r="48" spans="1:26" s="247" customFormat="1" ht="33">
      <c r="A48" s="254" t="s">
        <v>260</v>
      </c>
      <c r="B48" s="255" t="s">
        <v>244</v>
      </c>
      <c r="C48" s="256" t="s">
        <v>35</v>
      </c>
      <c r="D48" s="256" t="s">
        <v>44</v>
      </c>
      <c r="E48" s="256" t="s">
        <v>265</v>
      </c>
      <c r="F48" s="256"/>
      <c r="G48" s="257">
        <v>5608</v>
      </c>
      <c r="H48" s="257">
        <f>G48</f>
        <v>5608</v>
      </c>
      <c r="I48" s="258"/>
      <c r="J48" s="258"/>
      <c r="K48" s="258"/>
      <c r="L48" s="258"/>
      <c r="M48" s="259">
        <v>4478</v>
      </c>
      <c r="N48" s="259">
        <v>4478</v>
      </c>
      <c r="O48" s="260"/>
      <c r="P48" s="261"/>
      <c r="Q48" s="261"/>
      <c r="R48" s="245"/>
      <c r="S48" s="245"/>
      <c r="T48" s="245"/>
      <c r="U48" s="245"/>
      <c r="V48" s="245"/>
      <c r="W48" s="245"/>
      <c r="X48" s="245"/>
      <c r="Y48" s="245"/>
      <c r="Z48" s="245"/>
    </row>
    <row r="49" spans="1:26" s="247" customFormat="1" ht="45" customHeight="1">
      <c r="A49" s="240" t="s">
        <v>205</v>
      </c>
      <c r="B49" s="253" t="s">
        <v>135</v>
      </c>
      <c r="C49" s="240"/>
      <c r="D49" s="240"/>
      <c r="E49" s="240"/>
      <c r="F49" s="240"/>
      <c r="G49" s="249">
        <f>G50+G51</f>
        <v>0</v>
      </c>
      <c r="H49" s="249">
        <f aca="true" t="shared" si="1" ref="H49:N49">H50+H51</f>
        <v>0</v>
      </c>
      <c r="I49" s="249">
        <f t="shared" si="1"/>
        <v>0</v>
      </c>
      <c r="J49" s="249">
        <f t="shared" si="1"/>
        <v>0</v>
      </c>
      <c r="K49" s="249">
        <f t="shared" si="1"/>
        <v>0</v>
      </c>
      <c r="L49" s="249">
        <f t="shared" si="1"/>
        <v>0</v>
      </c>
      <c r="M49" s="250">
        <f t="shared" si="1"/>
        <v>2450</v>
      </c>
      <c r="N49" s="250">
        <f t="shared" si="1"/>
        <v>2450</v>
      </c>
      <c r="O49" s="251"/>
      <c r="P49" s="252"/>
      <c r="Q49" s="252"/>
      <c r="R49" s="245"/>
      <c r="S49" s="245"/>
      <c r="T49" s="245"/>
      <c r="U49" s="245"/>
      <c r="V49" s="245"/>
      <c r="W49" s="245"/>
      <c r="X49" s="245"/>
      <c r="Y49" s="245"/>
      <c r="Z49" s="245"/>
    </row>
    <row r="50" spans="1:26" ht="40.5" customHeight="1">
      <c r="A50" s="254" t="s">
        <v>5</v>
      </c>
      <c r="B50" s="255" t="s">
        <v>46</v>
      </c>
      <c r="C50" s="256" t="s">
        <v>46</v>
      </c>
      <c r="D50" s="256" t="s">
        <v>46</v>
      </c>
      <c r="E50" s="256" t="s">
        <v>265</v>
      </c>
      <c r="F50" s="256"/>
      <c r="G50" s="258"/>
      <c r="H50" s="258"/>
      <c r="I50" s="258"/>
      <c r="J50" s="258"/>
      <c r="K50" s="258"/>
      <c r="L50" s="258"/>
      <c r="M50" s="259">
        <f>N50</f>
        <v>735</v>
      </c>
      <c r="N50" s="259">
        <v>735</v>
      </c>
      <c r="O50" s="260"/>
      <c r="P50" s="261"/>
      <c r="Q50" s="261"/>
      <c r="R50" s="266"/>
      <c r="S50" s="266"/>
      <c r="T50" s="238"/>
      <c r="U50" s="238"/>
      <c r="V50" s="238"/>
      <c r="W50" s="238"/>
      <c r="X50" s="238"/>
      <c r="Y50" s="238"/>
      <c r="Z50" s="238"/>
    </row>
    <row r="51" spans="1:26" ht="40.5" customHeight="1">
      <c r="A51" s="254" t="s">
        <v>5</v>
      </c>
      <c r="B51" s="255" t="s">
        <v>215</v>
      </c>
      <c r="C51" s="256" t="s">
        <v>44</v>
      </c>
      <c r="D51" s="256" t="s">
        <v>44</v>
      </c>
      <c r="E51" s="256" t="s">
        <v>265</v>
      </c>
      <c r="F51" s="256"/>
      <c r="G51" s="258"/>
      <c r="H51" s="258"/>
      <c r="I51" s="258"/>
      <c r="J51" s="258"/>
      <c r="K51" s="258"/>
      <c r="L51" s="258"/>
      <c r="M51" s="259">
        <v>1715</v>
      </c>
      <c r="N51" s="259">
        <v>1715</v>
      </c>
      <c r="O51" s="260"/>
      <c r="P51" s="261" t="s">
        <v>90</v>
      </c>
      <c r="Q51" s="261"/>
      <c r="R51" s="266"/>
      <c r="S51" s="238"/>
      <c r="T51" s="238"/>
      <c r="U51" s="238"/>
      <c r="V51" s="238"/>
      <c r="W51" s="238"/>
      <c r="X51" s="238"/>
      <c r="Y51" s="238"/>
      <c r="Z51" s="238"/>
    </row>
    <row r="52" spans="1:26" s="247" customFormat="1" ht="36.75" customHeight="1">
      <c r="A52" s="240">
        <v>3</v>
      </c>
      <c r="B52" s="253" t="s">
        <v>235</v>
      </c>
      <c r="C52" s="240"/>
      <c r="D52" s="240"/>
      <c r="E52" s="240"/>
      <c r="F52" s="240"/>
      <c r="G52" s="249">
        <f aca="true" t="shared" si="2" ref="G52:N52">G53+G56</f>
        <v>0</v>
      </c>
      <c r="H52" s="249">
        <f t="shared" si="2"/>
        <v>0</v>
      </c>
      <c r="I52" s="249">
        <f t="shared" si="2"/>
        <v>0</v>
      </c>
      <c r="J52" s="249">
        <f t="shared" si="2"/>
        <v>0</v>
      </c>
      <c r="K52" s="249">
        <f t="shared" si="2"/>
        <v>0</v>
      </c>
      <c r="L52" s="249">
        <f t="shared" si="2"/>
        <v>0</v>
      </c>
      <c r="M52" s="250">
        <f t="shared" si="2"/>
        <v>2630</v>
      </c>
      <c r="N52" s="250">
        <f t="shared" si="2"/>
        <v>2630</v>
      </c>
      <c r="O52" s="251"/>
      <c r="P52" s="252"/>
      <c r="Q52" s="252"/>
      <c r="R52" s="245" t="s">
        <v>134</v>
      </c>
      <c r="S52" s="245"/>
      <c r="T52" s="245"/>
      <c r="U52" s="245"/>
      <c r="V52" s="245"/>
      <c r="W52" s="245"/>
      <c r="X52" s="245"/>
      <c r="Y52" s="245"/>
      <c r="Z52" s="245"/>
    </row>
    <row r="53" spans="1:26" s="247" customFormat="1" ht="39" customHeight="1">
      <c r="A53" s="240" t="s">
        <v>219</v>
      </c>
      <c r="B53" s="253" t="s">
        <v>33</v>
      </c>
      <c r="C53" s="240"/>
      <c r="D53" s="240"/>
      <c r="E53" s="240"/>
      <c r="F53" s="240"/>
      <c r="G53" s="249">
        <v>0</v>
      </c>
      <c r="H53" s="249">
        <v>0</v>
      </c>
      <c r="I53" s="249">
        <v>0</v>
      </c>
      <c r="J53" s="249">
        <v>0</v>
      </c>
      <c r="K53" s="249">
        <v>0</v>
      </c>
      <c r="L53" s="249">
        <v>0</v>
      </c>
      <c r="M53" s="250">
        <f>SUM(M54:M55)</f>
        <v>1000</v>
      </c>
      <c r="N53" s="250">
        <f>SUM(N54:N55)</f>
        <v>1000</v>
      </c>
      <c r="O53" s="251"/>
      <c r="P53" s="252"/>
      <c r="Q53" s="252"/>
      <c r="R53" s="245"/>
      <c r="S53" s="245"/>
      <c r="T53" s="245"/>
      <c r="U53" s="245"/>
      <c r="V53" s="245"/>
      <c r="W53" s="245"/>
      <c r="X53" s="245"/>
      <c r="Y53" s="245"/>
      <c r="Z53" s="245"/>
    </row>
    <row r="54" spans="1:26" s="265" customFormat="1" ht="35.25" customHeight="1">
      <c r="A54" s="254" t="s">
        <v>5</v>
      </c>
      <c r="B54" s="255" t="s">
        <v>223</v>
      </c>
      <c r="C54" s="256" t="s">
        <v>35</v>
      </c>
      <c r="D54" s="256" t="s">
        <v>45</v>
      </c>
      <c r="E54" s="256" t="s">
        <v>265</v>
      </c>
      <c r="F54" s="256"/>
      <c r="G54" s="258">
        <v>8000</v>
      </c>
      <c r="H54" s="258">
        <v>8000</v>
      </c>
      <c r="I54" s="258">
        <v>500</v>
      </c>
      <c r="J54" s="258">
        <v>500</v>
      </c>
      <c r="K54" s="258"/>
      <c r="L54" s="258"/>
      <c r="M54" s="259">
        <v>500</v>
      </c>
      <c r="N54" s="259">
        <v>500</v>
      </c>
      <c r="O54" s="260"/>
      <c r="P54" s="261"/>
      <c r="Q54" s="261"/>
      <c r="R54" s="264"/>
      <c r="S54" s="264"/>
      <c r="T54" s="264"/>
      <c r="U54" s="264"/>
      <c r="V54" s="264"/>
      <c r="W54" s="264"/>
      <c r="X54" s="264"/>
      <c r="Y54" s="264"/>
      <c r="Z54" s="264"/>
    </row>
    <row r="55" spans="1:26" s="265" customFormat="1" ht="36.75" customHeight="1">
      <c r="A55" s="254" t="s">
        <v>5</v>
      </c>
      <c r="B55" s="255" t="s">
        <v>217</v>
      </c>
      <c r="C55" s="256" t="s">
        <v>35</v>
      </c>
      <c r="D55" s="256" t="s">
        <v>46</v>
      </c>
      <c r="E55" s="256" t="s">
        <v>265</v>
      </c>
      <c r="F55" s="256"/>
      <c r="G55" s="258">
        <v>5160</v>
      </c>
      <c r="H55" s="258">
        <v>5160</v>
      </c>
      <c r="I55" s="258">
        <v>500</v>
      </c>
      <c r="J55" s="258">
        <v>500</v>
      </c>
      <c r="K55" s="258"/>
      <c r="L55" s="258"/>
      <c r="M55" s="259">
        <v>500</v>
      </c>
      <c r="N55" s="259">
        <v>500</v>
      </c>
      <c r="O55" s="260"/>
      <c r="P55" s="261"/>
      <c r="Q55" s="261"/>
      <c r="R55" s="264"/>
      <c r="S55" s="264"/>
      <c r="T55" s="264"/>
      <c r="U55" s="264"/>
      <c r="V55" s="264"/>
      <c r="W55" s="264"/>
      <c r="X55" s="264"/>
      <c r="Y55" s="264"/>
      <c r="Z55" s="264"/>
    </row>
    <row r="56" spans="1:26" s="247" customFormat="1" ht="39" customHeight="1">
      <c r="A56" s="240" t="s">
        <v>220</v>
      </c>
      <c r="B56" s="253" t="s">
        <v>279</v>
      </c>
      <c r="C56" s="240"/>
      <c r="D56" s="240"/>
      <c r="E56" s="240"/>
      <c r="F56" s="240"/>
      <c r="G56" s="249"/>
      <c r="H56" s="249"/>
      <c r="I56" s="249"/>
      <c r="J56" s="249"/>
      <c r="K56" s="249">
        <f>SUM(K57:K57)</f>
        <v>0</v>
      </c>
      <c r="L56" s="249">
        <f>SUM(L57:L57)</f>
        <v>0</v>
      </c>
      <c r="M56" s="250">
        <f>SUM(M57:M57)</f>
        <v>1630</v>
      </c>
      <c r="N56" s="250">
        <f>SUM(N57:N57)</f>
        <v>1630</v>
      </c>
      <c r="O56" s="251"/>
      <c r="P56" s="252"/>
      <c r="Q56" s="252"/>
      <c r="R56" s="245"/>
      <c r="S56" s="245"/>
      <c r="T56" s="245"/>
      <c r="U56" s="245"/>
      <c r="V56" s="245"/>
      <c r="W56" s="245"/>
      <c r="X56" s="245"/>
      <c r="Y56" s="245"/>
      <c r="Z56" s="245"/>
    </row>
    <row r="57" spans="1:26" s="265" customFormat="1" ht="32.25" customHeight="1">
      <c r="A57" s="254" t="s">
        <v>5</v>
      </c>
      <c r="B57" s="255" t="s">
        <v>223</v>
      </c>
      <c r="C57" s="256" t="s">
        <v>35</v>
      </c>
      <c r="D57" s="256" t="s">
        <v>45</v>
      </c>
      <c r="E57" s="256" t="s">
        <v>265</v>
      </c>
      <c r="F57" s="256"/>
      <c r="G57" s="258">
        <v>8000</v>
      </c>
      <c r="H57" s="258">
        <v>8000</v>
      </c>
      <c r="I57" s="258">
        <v>7500</v>
      </c>
      <c r="J57" s="258">
        <v>7500</v>
      </c>
      <c r="K57" s="258"/>
      <c r="L57" s="258"/>
      <c r="M57" s="259">
        <f>N57</f>
        <v>1630</v>
      </c>
      <c r="N57" s="259">
        <v>1630</v>
      </c>
      <c r="O57" s="260"/>
      <c r="P57" s="261"/>
      <c r="Q57" s="261"/>
      <c r="R57" s="264"/>
      <c r="S57" s="264"/>
      <c r="T57" s="264"/>
      <c r="U57" s="264"/>
      <c r="V57" s="264"/>
      <c r="W57" s="264"/>
      <c r="X57" s="264"/>
      <c r="Y57" s="264"/>
      <c r="Z57" s="264"/>
    </row>
    <row r="58" spans="1:26" s="247" customFormat="1" ht="37.5" customHeight="1">
      <c r="A58" s="240">
        <v>4</v>
      </c>
      <c r="B58" s="253" t="s">
        <v>234</v>
      </c>
      <c r="C58" s="240"/>
      <c r="D58" s="240"/>
      <c r="E58" s="240"/>
      <c r="F58" s="240"/>
      <c r="G58" s="249">
        <f aca="true" t="shared" si="3" ref="G58:N58">G59+G60</f>
        <v>0</v>
      </c>
      <c r="H58" s="249">
        <f t="shared" si="3"/>
        <v>0</v>
      </c>
      <c r="I58" s="249">
        <f t="shared" si="3"/>
        <v>0</v>
      </c>
      <c r="J58" s="249">
        <f t="shared" si="3"/>
        <v>0</v>
      </c>
      <c r="K58" s="249">
        <f t="shared" si="3"/>
        <v>0</v>
      </c>
      <c r="L58" s="249">
        <f t="shared" si="3"/>
        <v>0</v>
      </c>
      <c r="M58" s="250">
        <f t="shared" si="3"/>
        <v>7500</v>
      </c>
      <c r="N58" s="250">
        <f t="shared" si="3"/>
        <v>7500</v>
      </c>
      <c r="O58" s="251"/>
      <c r="P58" s="252"/>
      <c r="Q58" s="252"/>
      <c r="R58" s="245"/>
      <c r="S58" s="245"/>
      <c r="T58" s="245"/>
      <c r="U58" s="245"/>
      <c r="V58" s="245"/>
      <c r="W58" s="245"/>
      <c r="X58" s="245"/>
      <c r="Y58" s="245"/>
      <c r="Z58" s="245"/>
    </row>
    <row r="59" spans="1:26" s="247" customFormat="1" ht="36" customHeight="1">
      <c r="A59" s="240" t="s">
        <v>221</v>
      </c>
      <c r="B59" s="253" t="s">
        <v>33</v>
      </c>
      <c r="C59" s="240"/>
      <c r="D59" s="240"/>
      <c r="E59" s="240"/>
      <c r="F59" s="240"/>
      <c r="G59" s="249"/>
      <c r="H59" s="249"/>
      <c r="I59" s="249"/>
      <c r="J59" s="249"/>
      <c r="K59" s="249">
        <v>0</v>
      </c>
      <c r="L59" s="249">
        <v>0</v>
      </c>
      <c r="M59" s="250">
        <v>0</v>
      </c>
      <c r="N59" s="250">
        <v>0</v>
      </c>
      <c r="O59" s="251"/>
      <c r="P59" s="252"/>
      <c r="Q59" s="252"/>
      <c r="R59" s="245"/>
      <c r="S59" s="245"/>
      <c r="T59" s="245"/>
      <c r="U59" s="245"/>
      <c r="V59" s="245"/>
      <c r="W59" s="245"/>
      <c r="X59" s="245"/>
      <c r="Y59" s="245"/>
      <c r="Z59" s="245"/>
    </row>
    <row r="60" spans="1:26" s="247" customFormat="1" ht="36" customHeight="1">
      <c r="A60" s="240" t="s">
        <v>222</v>
      </c>
      <c r="B60" s="253" t="s">
        <v>36</v>
      </c>
      <c r="C60" s="240"/>
      <c r="D60" s="240"/>
      <c r="E60" s="240"/>
      <c r="F60" s="240"/>
      <c r="G60" s="249"/>
      <c r="H60" s="249"/>
      <c r="I60" s="249"/>
      <c r="J60" s="249"/>
      <c r="K60" s="249"/>
      <c r="L60" s="249"/>
      <c r="M60" s="250">
        <f>M61+M64</f>
        <v>7500</v>
      </c>
      <c r="N60" s="250">
        <f>N61+N64</f>
        <v>7500</v>
      </c>
      <c r="O60" s="251"/>
      <c r="P60" s="252"/>
      <c r="Q60" s="252"/>
      <c r="R60" s="245"/>
      <c r="S60" s="245"/>
      <c r="T60" s="245"/>
      <c r="U60" s="245"/>
      <c r="V60" s="245"/>
      <c r="W60" s="245"/>
      <c r="X60" s="245"/>
      <c r="Y60" s="245"/>
      <c r="Z60" s="245"/>
    </row>
    <row r="61" spans="1:26" s="247" customFormat="1" ht="51" customHeight="1">
      <c r="A61" s="262" t="s">
        <v>5</v>
      </c>
      <c r="B61" s="253" t="s">
        <v>267</v>
      </c>
      <c r="C61" s="240"/>
      <c r="D61" s="240"/>
      <c r="E61" s="240"/>
      <c r="F61" s="240"/>
      <c r="G61" s="249"/>
      <c r="H61" s="249"/>
      <c r="I61" s="249"/>
      <c r="J61" s="249"/>
      <c r="K61" s="249"/>
      <c r="L61" s="249"/>
      <c r="M61" s="250">
        <f>M62+M63</f>
        <v>6570</v>
      </c>
      <c r="N61" s="250">
        <f>N62+N63</f>
        <v>6570</v>
      </c>
      <c r="O61" s="251"/>
      <c r="P61" s="252"/>
      <c r="Q61" s="252"/>
      <c r="R61" s="245"/>
      <c r="S61" s="245"/>
      <c r="T61" s="245"/>
      <c r="U61" s="245"/>
      <c r="V61" s="245"/>
      <c r="W61" s="245"/>
      <c r="X61" s="245"/>
      <c r="Y61" s="245"/>
      <c r="Z61" s="245"/>
    </row>
    <row r="62" spans="1:26" s="265" customFormat="1" ht="57" customHeight="1">
      <c r="A62" s="254" t="s">
        <v>260</v>
      </c>
      <c r="B62" s="255" t="s">
        <v>253</v>
      </c>
      <c r="C62" s="256" t="s">
        <v>35</v>
      </c>
      <c r="D62" s="256" t="s">
        <v>17</v>
      </c>
      <c r="E62" s="256" t="s">
        <v>269</v>
      </c>
      <c r="F62" s="256" t="s">
        <v>254</v>
      </c>
      <c r="G62" s="258">
        <v>37750.04</v>
      </c>
      <c r="H62" s="258">
        <v>37750.04</v>
      </c>
      <c r="I62" s="258">
        <v>1770</v>
      </c>
      <c r="J62" s="258">
        <v>1770</v>
      </c>
      <c r="K62" s="258">
        <v>25000</v>
      </c>
      <c r="L62" s="258">
        <v>25000</v>
      </c>
      <c r="M62" s="259">
        <v>1770</v>
      </c>
      <c r="N62" s="259">
        <v>1770</v>
      </c>
      <c r="O62" s="260"/>
      <c r="P62" s="261"/>
      <c r="Q62" s="261"/>
      <c r="R62" s="264"/>
      <c r="S62" s="264"/>
      <c r="T62" s="264"/>
      <c r="U62" s="264"/>
      <c r="V62" s="264"/>
      <c r="W62" s="264"/>
      <c r="X62" s="264"/>
      <c r="Y62" s="264"/>
      <c r="Z62" s="264"/>
    </row>
    <row r="63" spans="1:26" s="265" customFormat="1" ht="45" customHeight="1">
      <c r="A63" s="254" t="s">
        <v>260</v>
      </c>
      <c r="B63" s="255" t="s">
        <v>255</v>
      </c>
      <c r="C63" s="256" t="s">
        <v>35</v>
      </c>
      <c r="D63" s="256" t="s">
        <v>46</v>
      </c>
      <c r="E63" s="256" t="s">
        <v>269</v>
      </c>
      <c r="F63" s="256" t="s">
        <v>256</v>
      </c>
      <c r="G63" s="258">
        <v>14063.574</v>
      </c>
      <c r="H63" s="258">
        <v>12526.574</v>
      </c>
      <c r="I63" s="258">
        <v>4800</v>
      </c>
      <c r="J63" s="258">
        <v>4800</v>
      </c>
      <c r="K63" s="258"/>
      <c r="L63" s="258"/>
      <c r="M63" s="259">
        <f>N63</f>
        <v>4800</v>
      </c>
      <c r="N63" s="259">
        <v>4800</v>
      </c>
      <c r="O63" s="260"/>
      <c r="P63" s="261"/>
      <c r="Q63" s="261"/>
      <c r="R63" s="264"/>
      <c r="S63" s="264"/>
      <c r="T63" s="264"/>
      <c r="U63" s="264"/>
      <c r="V63" s="264"/>
      <c r="W63" s="264"/>
      <c r="X63" s="264"/>
      <c r="Y63" s="264"/>
      <c r="Z63" s="264"/>
    </row>
    <row r="64" spans="1:26" s="247" customFormat="1" ht="31.5" customHeight="1">
      <c r="A64" s="262" t="s">
        <v>5</v>
      </c>
      <c r="B64" s="253" t="s">
        <v>280</v>
      </c>
      <c r="C64" s="240"/>
      <c r="D64" s="240"/>
      <c r="E64" s="240"/>
      <c r="F64" s="240"/>
      <c r="G64" s="249"/>
      <c r="H64" s="249"/>
      <c r="I64" s="249"/>
      <c r="J64" s="249"/>
      <c r="K64" s="249"/>
      <c r="L64" s="249"/>
      <c r="M64" s="250">
        <f>M65</f>
        <v>930</v>
      </c>
      <c r="N64" s="250">
        <f>N65</f>
        <v>930</v>
      </c>
      <c r="O64" s="251"/>
      <c r="P64" s="252"/>
      <c r="Q64" s="252"/>
      <c r="R64" s="245"/>
      <c r="S64" s="245"/>
      <c r="T64" s="245"/>
      <c r="U64" s="245"/>
      <c r="V64" s="245"/>
      <c r="W64" s="245"/>
      <c r="X64" s="245"/>
      <c r="Y64" s="245"/>
      <c r="Z64" s="245"/>
    </row>
    <row r="65" spans="1:26" s="247" customFormat="1" ht="33">
      <c r="A65" s="254" t="s">
        <v>260</v>
      </c>
      <c r="B65" s="255" t="s">
        <v>244</v>
      </c>
      <c r="C65" s="256" t="s">
        <v>35</v>
      </c>
      <c r="D65" s="256" t="s">
        <v>44</v>
      </c>
      <c r="E65" s="256" t="s">
        <v>265</v>
      </c>
      <c r="F65" s="256"/>
      <c r="G65" s="257">
        <v>5608</v>
      </c>
      <c r="H65" s="257">
        <f>G65</f>
        <v>5608</v>
      </c>
      <c r="I65" s="258"/>
      <c r="J65" s="258"/>
      <c r="K65" s="258"/>
      <c r="L65" s="258"/>
      <c r="M65" s="259">
        <v>930</v>
      </c>
      <c r="N65" s="259">
        <v>930</v>
      </c>
      <c r="O65" s="260"/>
      <c r="P65" s="261"/>
      <c r="Q65" s="261"/>
      <c r="R65" s="245"/>
      <c r="S65" s="245"/>
      <c r="T65" s="245"/>
      <c r="U65" s="245"/>
      <c r="V65" s="245"/>
      <c r="W65" s="245"/>
      <c r="X65" s="245"/>
      <c r="Y65" s="245"/>
      <c r="Z65" s="245"/>
    </row>
    <row r="66" spans="1:26" s="247" customFormat="1" ht="54.75" customHeight="1">
      <c r="A66" s="240">
        <v>5</v>
      </c>
      <c r="B66" s="253" t="s">
        <v>257</v>
      </c>
      <c r="C66" s="240"/>
      <c r="D66" s="240"/>
      <c r="E66" s="240"/>
      <c r="F66" s="240"/>
      <c r="G66" s="249">
        <f aca="true" t="shared" si="4" ref="G66:N66">G67+G69</f>
        <v>0</v>
      </c>
      <c r="H66" s="249">
        <f t="shared" si="4"/>
        <v>0</v>
      </c>
      <c r="I66" s="249">
        <f t="shared" si="4"/>
        <v>0</v>
      </c>
      <c r="J66" s="249">
        <f t="shared" si="4"/>
        <v>0</v>
      </c>
      <c r="K66" s="249">
        <f t="shared" si="4"/>
        <v>0</v>
      </c>
      <c r="L66" s="249">
        <f t="shared" si="4"/>
        <v>0</v>
      </c>
      <c r="M66" s="250">
        <f t="shared" si="4"/>
        <v>870</v>
      </c>
      <c r="N66" s="250">
        <f t="shared" si="4"/>
        <v>870</v>
      </c>
      <c r="O66" s="251"/>
      <c r="P66" s="252"/>
      <c r="Q66" s="252"/>
      <c r="R66" s="245"/>
      <c r="S66" s="245"/>
      <c r="T66" s="245"/>
      <c r="U66" s="245"/>
      <c r="V66" s="245"/>
      <c r="W66" s="245"/>
      <c r="X66" s="245"/>
      <c r="Y66" s="245"/>
      <c r="Z66" s="245"/>
    </row>
    <row r="67" spans="1:26" s="247" customFormat="1" ht="36" customHeight="1">
      <c r="A67" s="240" t="s">
        <v>196</v>
      </c>
      <c r="B67" s="253" t="s">
        <v>33</v>
      </c>
      <c r="C67" s="240"/>
      <c r="D67" s="240"/>
      <c r="E67" s="240"/>
      <c r="F67" s="240"/>
      <c r="G67" s="249"/>
      <c r="H67" s="249"/>
      <c r="I67" s="249"/>
      <c r="J67" s="249"/>
      <c r="K67" s="249">
        <f>SUM(K68:K68)</f>
        <v>0</v>
      </c>
      <c r="L67" s="249">
        <f>SUM(L68:L68)</f>
        <v>0</v>
      </c>
      <c r="M67" s="250">
        <f>SUM(M68:M68)</f>
        <v>870</v>
      </c>
      <c r="N67" s="250">
        <f>SUM(N68:N68)</f>
        <v>870</v>
      </c>
      <c r="O67" s="251"/>
      <c r="P67" s="252"/>
      <c r="Q67" s="252"/>
      <c r="R67" s="245"/>
      <c r="S67" s="245"/>
      <c r="T67" s="245"/>
      <c r="U67" s="245"/>
      <c r="V67" s="245"/>
      <c r="W67" s="245"/>
      <c r="X67" s="245"/>
      <c r="Y67" s="245"/>
      <c r="Z67" s="245"/>
    </row>
    <row r="68" spans="1:26" s="265" customFormat="1" ht="44.25" customHeight="1">
      <c r="A68" s="254" t="s">
        <v>5</v>
      </c>
      <c r="B68" s="255" t="s">
        <v>268</v>
      </c>
      <c r="C68" s="256" t="s">
        <v>35</v>
      </c>
      <c r="D68" s="256" t="s">
        <v>44</v>
      </c>
      <c r="E68" s="256" t="s">
        <v>265</v>
      </c>
      <c r="F68" s="256"/>
      <c r="G68" s="258">
        <v>4340</v>
      </c>
      <c r="H68" s="258">
        <v>4340</v>
      </c>
      <c r="I68" s="258">
        <v>870</v>
      </c>
      <c r="J68" s="258">
        <v>870</v>
      </c>
      <c r="K68" s="258"/>
      <c r="L68" s="258"/>
      <c r="M68" s="259">
        <v>870</v>
      </c>
      <c r="N68" s="259">
        <v>870</v>
      </c>
      <c r="O68" s="260"/>
      <c r="P68" s="261"/>
      <c r="Q68" s="261"/>
      <c r="R68" s="264"/>
      <c r="S68" s="264"/>
      <c r="T68" s="264"/>
      <c r="U68" s="264"/>
      <c r="V68" s="264"/>
      <c r="W68" s="264"/>
      <c r="X68" s="264"/>
      <c r="Y68" s="264"/>
      <c r="Z68" s="264"/>
    </row>
    <row r="69" spans="1:26" s="247" customFormat="1" ht="36" customHeight="1">
      <c r="A69" s="240" t="s">
        <v>197</v>
      </c>
      <c r="B69" s="253" t="s">
        <v>36</v>
      </c>
      <c r="C69" s="240"/>
      <c r="D69" s="240"/>
      <c r="E69" s="240"/>
      <c r="F69" s="240"/>
      <c r="G69" s="249"/>
      <c r="H69" s="249"/>
      <c r="I69" s="249"/>
      <c r="J69" s="249"/>
      <c r="K69" s="249">
        <v>0</v>
      </c>
      <c r="L69" s="249">
        <v>0</v>
      </c>
      <c r="M69" s="250">
        <v>0</v>
      </c>
      <c r="N69" s="250">
        <v>0</v>
      </c>
      <c r="O69" s="251"/>
      <c r="P69" s="252"/>
      <c r="Q69" s="252"/>
      <c r="R69" s="245"/>
      <c r="S69" s="245"/>
      <c r="T69" s="245"/>
      <c r="U69" s="245"/>
      <c r="V69" s="245"/>
      <c r="W69" s="245"/>
      <c r="X69" s="245"/>
      <c r="Y69" s="245"/>
      <c r="Z69" s="245"/>
    </row>
    <row r="70" spans="1:15" ht="32.25" customHeight="1">
      <c r="A70" s="292" t="s">
        <v>281</v>
      </c>
      <c r="B70" s="293"/>
      <c r="C70" s="293"/>
      <c r="D70" s="293"/>
      <c r="E70" s="293"/>
      <c r="F70" s="293"/>
      <c r="G70" s="293"/>
      <c r="H70" s="293"/>
      <c r="I70" s="293"/>
      <c r="J70" s="293"/>
      <c r="K70" s="293"/>
      <c r="L70" s="293"/>
      <c r="M70" s="293"/>
      <c r="N70" s="293"/>
      <c r="O70" s="293"/>
    </row>
  </sheetData>
  <sheetProtection/>
  <mergeCells count="30">
    <mergeCell ref="R8:R10"/>
    <mergeCell ref="P8:P10"/>
    <mergeCell ref="F9:F10"/>
    <mergeCell ref="K9:K10"/>
    <mergeCell ref="L9:L10"/>
    <mergeCell ref="O7:O10"/>
    <mergeCell ref="K8:L8"/>
    <mergeCell ref="Q8:Q10"/>
    <mergeCell ref="M9:M10"/>
    <mergeCell ref="N9:N10"/>
    <mergeCell ref="A4:O4"/>
    <mergeCell ref="A5:O5"/>
    <mergeCell ref="A3:O3"/>
    <mergeCell ref="A7:A10"/>
    <mergeCell ref="E7:E10"/>
    <mergeCell ref="F7:H8"/>
    <mergeCell ref="M7:N8"/>
    <mergeCell ref="I8:J8"/>
    <mergeCell ref="G9:G10"/>
    <mergeCell ref="D7:D10"/>
    <mergeCell ref="A1:O1"/>
    <mergeCell ref="F6:O6"/>
    <mergeCell ref="I9:I10"/>
    <mergeCell ref="A70:O70"/>
    <mergeCell ref="O35:O36"/>
    <mergeCell ref="B7:B10"/>
    <mergeCell ref="C7:C10"/>
    <mergeCell ref="A2:O2"/>
    <mergeCell ref="J9:J10"/>
    <mergeCell ref="H9:H10"/>
  </mergeCells>
  <printOptions/>
  <pageMargins left="0.31496062992126" right="0.236220472440945" top="1.02362204724409" bottom="0.590551181102362" header="0.669291338582677" footer="0.196850393700787"/>
  <pageSetup horizontalDpi="600" verticalDpi="600" orientation="landscape" paperSize="9" scale="68"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304" t="s">
        <v>72</v>
      </c>
      <c r="B1" s="304"/>
      <c r="C1" s="304"/>
      <c r="D1" s="304"/>
      <c r="E1" s="304"/>
      <c r="F1" s="304"/>
      <c r="G1" s="304"/>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305" t="s">
        <v>60</v>
      </c>
      <c r="B4" s="305"/>
      <c r="C4" s="305"/>
      <c r="D4" s="305"/>
      <c r="E4" s="305"/>
      <c r="F4" s="305"/>
      <c r="G4" s="305"/>
      <c r="H4" s="4"/>
      <c r="I4" s="4"/>
      <c r="J4" s="4"/>
      <c r="K4" s="4"/>
      <c r="L4" s="4"/>
      <c r="M4" s="4"/>
      <c r="N4" s="4"/>
      <c r="O4" s="4"/>
      <c r="P4" s="4"/>
      <c r="Q4" s="4"/>
      <c r="R4" s="4"/>
      <c r="S4" s="4"/>
      <c r="T4" s="4"/>
    </row>
    <row r="5" spans="1:20" ht="18.75" hidden="1">
      <c r="A5" s="306" t="e">
        <f>'B.01_TH'!#REF!</f>
        <v>#REF!</v>
      </c>
      <c r="B5" s="306"/>
      <c r="C5" s="306"/>
      <c r="D5" s="306"/>
      <c r="E5" s="306"/>
      <c r="F5" s="306"/>
      <c r="G5" s="306"/>
      <c r="H5" s="4"/>
      <c r="I5" s="4"/>
      <c r="J5" s="4"/>
      <c r="K5" s="4"/>
      <c r="L5" s="4"/>
      <c r="M5" s="4"/>
      <c r="N5" s="4"/>
      <c r="O5" s="4"/>
      <c r="P5" s="4"/>
      <c r="Q5" s="4"/>
      <c r="R5" s="4"/>
      <c r="S5" s="4"/>
      <c r="T5" s="4"/>
    </row>
    <row r="6" spans="1:20" ht="18.75">
      <c r="A6" s="306" t="s">
        <v>75</v>
      </c>
      <c r="B6" s="306"/>
      <c r="C6" s="306"/>
      <c r="D6" s="306"/>
      <c r="E6" s="306"/>
      <c r="F6" s="306"/>
      <c r="G6" s="306"/>
      <c r="H6" s="4"/>
      <c r="I6" s="4"/>
      <c r="J6" s="4"/>
      <c r="K6" s="4"/>
      <c r="L6" s="4"/>
      <c r="M6" s="4"/>
      <c r="N6" s="4"/>
      <c r="O6" s="4"/>
      <c r="P6" s="4"/>
      <c r="Q6" s="4"/>
      <c r="R6" s="4"/>
      <c r="S6" s="4"/>
      <c r="T6" s="4"/>
    </row>
    <row r="7" spans="1:20" ht="18.75" hidden="1">
      <c r="A7" s="306" t="e">
        <f>'B.01_TH'!#REF!</f>
        <v>#REF!</v>
      </c>
      <c r="B7" s="306"/>
      <c r="C7" s="306"/>
      <c r="D7" s="306"/>
      <c r="E7" s="306"/>
      <c r="F7" s="306"/>
      <c r="G7" s="306"/>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304" t="s">
        <v>0</v>
      </c>
      <c r="F9" s="304"/>
      <c r="G9" s="304"/>
      <c r="H9" s="4"/>
      <c r="I9" s="4"/>
      <c r="J9" s="4"/>
      <c r="K9" s="4"/>
      <c r="L9" s="4"/>
      <c r="M9" s="4"/>
      <c r="N9" s="4"/>
      <c r="O9" s="4"/>
      <c r="P9" s="4"/>
      <c r="Q9" s="4"/>
      <c r="R9" s="4"/>
      <c r="S9" s="4"/>
      <c r="T9" s="4"/>
    </row>
    <row r="10" spans="1:7" s="6" customFormat="1" ht="49.5">
      <c r="A10" s="3" t="s">
        <v>1</v>
      </c>
      <c r="B10" s="3" t="s">
        <v>2</v>
      </c>
      <c r="C10" s="3" t="s">
        <v>30</v>
      </c>
      <c r="D10" s="3" t="s">
        <v>22</v>
      </c>
      <c r="E10" s="22" t="s">
        <v>76</v>
      </c>
      <c r="F10" s="3" t="s">
        <v>23</v>
      </c>
      <c r="G10" s="3" t="s">
        <v>3</v>
      </c>
    </row>
    <row r="11" spans="1:7" s="16" customFormat="1" ht="16.5" hidden="1">
      <c r="A11" s="17">
        <v>1</v>
      </c>
      <c r="B11" s="17">
        <v>2</v>
      </c>
      <c r="C11" s="17">
        <v>3</v>
      </c>
      <c r="D11" s="17">
        <v>4</v>
      </c>
      <c r="E11" s="17">
        <v>5</v>
      </c>
      <c r="F11" s="17">
        <v>6</v>
      </c>
      <c r="G11" s="17">
        <v>7</v>
      </c>
    </row>
    <row r="12" spans="1:7" s="7" customFormat="1" ht="34.5" customHeight="1">
      <c r="A12" s="18"/>
      <c r="B12" s="13" t="s">
        <v>21</v>
      </c>
      <c r="C12" s="18"/>
      <c r="D12" s="18">
        <f>D13</f>
        <v>19</v>
      </c>
      <c r="E12" s="18">
        <f>E13</f>
        <v>19</v>
      </c>
      <c r="F12" s="18">
        <f>F13</f>
        <v>19</v>
      </c>
      <c r="G12" s="18"/>
    </row>
    <row r="13" spans="1:20" ht="66" customHeight="1">
      <c r="A13" s="10">
        <v>1</v>
      </c>
      <c r="B13" s="9" t="s">
        <v>61</v>
      </c>
      <c r="C13" s="10" t="s">
        <v>71</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05" t="s">
        <v>91</v>
      </c>
      <c r="B1" s="305"/>
      <c r="C1" s="305"/>
      <c r="D1" s="305"/>
      <c r="E1" s="305"/>
      <c r="F1" s="305"/>
      <c r="G1" s="305"/>
      <c r="H1" s="305"/>
      <c r="I1" s="305"/>
      <c r="J1" s="305"/>
      <c r="K1" s="305"/>
      <c r="L1" s="305"/>
      <c r="M1" s="305"/>
      <c r="N1" s="305"/>
      <c r="O1" s="305"/>
      <c r="P1" s="305"/>
      <c r="Q1" s="305"/>
      <c r="R1" s="305"/>
      <c r="S1" s="31"/>
    </row>
    <row r="2" spans="1:19" ht="16.5" hidden="1">
      <c r="A2" s="307" t="e">
        <f>'B.01_TH'!#REF!</f>
        <v>#REF!</v>
      </c>
      <c r="B2" s="307"/>
      <c r="C2" s="307"/>
      <c r="D2" s="307"/>
      <c r="E2" s="307"/>
      <c r="F2" s="307"/>
      <c r="G2" s="307"/>
      <c r="H2" s="307"/>
      <c r="I2" s="307"/>
      <c r="J2" s="307"/>
      <c r="K2" s="307"/>
      <c r="L2" s="307"/>
      <c r="M2" s="307"/>
      <c r="N2" s="307"/>
      <c r="O2" s="307"/>
      <c r="P2" s="307"/>
      <c r="Q2" s="307"/>
      <c r="R2" s="307"/>
      <c r="S2" s="31"/>
    </row>
    <row r="3" spans="1:19" ht="16.5">
      <c r="A3" s="307" t="e">
        <f>'B.01_TH'!#REF!</f>
        <v>#REF!</v>
      </c>
      <c r="B3" s="307"/>
      <c r="C3" s="307"/>
      <c r="D3" s="307"/>
      <c r="E3" s="307"/>
      <c r="F3" s="307"/>
      <c r="G3" s="307"/>
      <c r="H3" s="307"/>
      <c r="I3" s="307"/>
      <c r="J3" s="307"/>
      <c r="K3" s="307"/>
      <c r="L3" s="307"/>
      <c r="M3" s="307"/>
      <c r="N3" s="307"/>
      <c r="O3" s="307"/>
      <c r="P3" s="307"/>
      <c r="Q3" s="307"/>
      <c r="R3" s="307"/>
      <c r="S3" s="31"/>
    </row>
    <row r="4" spans="1:19" ht="16.5" hidden="1">
      <c r="A4" s="307" t="e">
        <f>'B.01_TH'!#REF!</f>
        <v>#REF!</v>
      </c>
      <c r="B4" s="307"/>
      <c r="C4" s="307"/>
      <c r="D4" s="307"/>
      <c r="E4" s="307"/>
      <c r="F4" s="307"/>
      <c r="G4" s="307"/>
      <c r="H4" s="307"/>
      <c r="I4" s="307"/>
      <c r="J4" s="307"/>
      <c r="K4" s="307"/>
      <c r="L4" s="307"/>
      <c r="M4" s="307"/>
      <c r="N4" s="307"/>
      <c r="O4" s="307"/>
      <c r="P4" s="307"/>
      <c r="Q4" s="307"/>
      <c r="R4" s="307"/>
      <c r="S4" s="31"/>
    </row>
    <row r="5" spans="1:19" ht="16.5" hidden="1">
      <c r="A5" s="307" t="s">
        <v>133</v>
      </c>
      <c r="B5" s="307"/>
      <c r="C5" s="307"/>
      <c r="D5" s="307"/>
      <c r="E5" s="307"/>
      <c r="F5" s="307"/>
      <c r="G5" s="307"/>
      <c r="H5" s="307"/>
      <c r="I5" s="307"/>
      <c r="J5" s="307"/>
      <c r="K5" s="307"/>
      <c r="L5" s="307"/>
      <c r="M5" s="307"/>
      <c r="N5" s="307"/>
      <c r="O5" s="307"/>
      <c r="P5" s="307"/>
      <c r="Q5" s="307"/>
      <c r="R5" s="307"/>
      <c r="S5" s="31"/>
    </row>
    <row r="6" spans="1:19" ht="23.25" customHeight="1" hidden="1">
      <c r="A6" s="307" t="e">
        <f>'B.01_TH'!#REF!</f>
        <v>#REF!</v>
      </c>
      <c r="B6" s="307"/>
      <c r="C6" s="307"/>
      <c r="D6" s="307"/>
      <c r="E6" s="307"/>
      <c r="F6" s="307"/>
      <c r="G6" s="307"/>
      <c r="H6" s="307"/>
      <c r="I6" s="307"/>
      <c r="J6" s="307"/>
      <c r="K6" s="307"/>
      <c r="L6" s="307"/>
      <c r="M6" s="307"/>
      <c r="N6" s="307"/>
      <c r="O6" s="307"/>
      <c r="P6" s="307"/>
      <c r="Q6" s="307"/>
      <c r="R6" s="307"/>
      <c r="S6" s="31"/>
    </row>
    <row r="7" spans="1:19" ht="16.5">
      <c r="A7" s="5"/>
      <c r="B7" s="4"/>
      <c r="C7" s="5"/>
      <c r="D7" s="5"/>
      <c r="E7" s="5"/>
      <c r="F7" s="36"/>
      <c r="G7" s="100"/>
      <c r="H7" s="100"/>
      <c r="I7" s="100"/>
      <c r="J7" s="101"/>
      <c r="K7" s="101"/>
      <c r="L7" s="101"/>
      <c r="M7" s="100"/>
      <c r="N7" s="100"/>
      <c r="O7" s="70"/>
      <c r="P7" s="330" t="s">
        <v>108</v>
      </c>
      <c r="Q7" s="330"/>
      <c r="R7" s="330"/>
      <c r="S7" s="70"/>
    </row>
    <row r="8" spans="1:19" ht="37.5" customHeight="1">
      <c r="A8" s="308" t="s">
        <v>1</v>
      </c>
      <c r="B8" s="308" t="s">
        <v>47</v>
      </c>
      <c r="C8" s="308" t="s">
        <v>8</v>
      </c>
      <c r="D8" s="308" t="s">
        <v>30</v>
      </c>
      <c r="E8" s="308" t="s">
        <v>48</v>
      </c>
      <c r="F8" s="320" t="s">
        <v>124</v>
      </c>
      <c r="G8" s="321"/>
      <c r="H8" s="321"/>
      <c r="I8" s="322"/>
      <c r="J8" s="314" t="s">
        <v>49</v>
      </c>
      <c r="K8" s="315"/>
      <c r="L8" s="316"/>
      <c r="M8" s="312" t="s">
        <v>92</v>
      </c>
      <c r="N8" s="312"/>
      <c r="O8" s="312"/>
      <c r="P8" s="313" t="s">
        <v>76</v>
      </c>
      <c r="Q8" s="313"/>
      <c r="R8" s="313"/>
      <c r="S8" s="102"/>
    </row>
    <row r="9" spans="1:19" ht="18.75" customHeight="1">
      <c r="A9" s="308"/>
      <c r="B9" s="308"/>
      <c r="C9" s="308"/>
      <c r="D9" s="308"/>
      <c r="E9" s="308"/>
      <c r="F9" s="323"/>
      <c r="G9" s="324"/>
      <c r="H9" s="324"/>
      <c r="I9" s="325"/>
      <c r="J9" s="317"/>
      <c r="K9" s="318"/>
      <c r="L9" s="319"/>
      <c r="M9" s="312"/>
      <c r="N9" s="312"/>
      <c r="O9" s="312"/>
      <c r="P9" s="313"/>
      <c r="Q9" s="313"/>
      <c r="R9" s="313"/>
      <c r="S9" s="102"/>
    </row>
    <row r="10" spans="1:19" ht="24" customHeight="1">
      <c r="A10" s="308"/>
      <c r="B10" s="308"/>
      <c r="C10" s="308"/>
      <c r="D10" s="308"/>
      <c r="E10" s="308"/>
      <c r="F10" s="310" t="s">
        <v>123</v>
      </c>
      <c r="G10" s="331" t="s">
        <v>107</v>
      </c>
      <c r="H10" s="333" t="s">
        <v>15</v>
      </c>
      <c r="I10" s="334"/>
      <c r="J10" s="309" t="s">
        <v>14</v>
      </c>
      <c r="K10" s="309" t="s">
        <v>15</v>
      </c>
      <c r="L10" s="309"/>
      <c r="M10" s="312" t="s">
        <v>107</v>
      </c>
      <c r="N10" s="312" t="s">
        <v>15</v>
      </c>
      <c r="O10" s="312"/>
      <c r="P10" s="313" t="s">
        <v>107</v>
      </c>
      <c r="Q10" s="313" t="s">
        <v>15</v>
      </c>
      <c r="R10" s="313"/>
      <c r="S10" s="102"/>
    </row>
    <row r="11" spans="1:19" ht="115.5" customHeight="1">
      <c r="A11" s="308"/>
      <c r="B11" s="308"/>
      <c r="C11" s="308"/>
      <c r="D11" s="308"/>
      <c r="E11" s="308"/>
      <c r="F11" s="311"/>
      <c r="G11" s="332"/>
      <c r="H11" s="86" t="s">
        <v>50</v>
      </c>
      <c r="I11" s="86" t="s">
        <v>51</v>
      </c>
      <c r="J11" s="309"/>
      <c r="K11" s="87" t="s">
        <v>50</v>
      </c>
      <c r="L11" s="87" t="s">
        <v>51</v>
      </c>
      <c r="M11" s="312"/>
      <c r="N11" s="86" t="s">
        <v>50</v>
      </c>
      <c r="O11" s="86" t="s">
        <v>51</v>
      </c>
      <c r="P11" s="313"/>
      <c r="Q11" s="85" t="s">
        <v>50</v>
      </c>
      <c r="R11" s="85" t="s">
        <v>51</v>
      </c>
      <c r="S11" s="102"/>
    </row>
    <row r="12" spans="1:19" ht="33" customHeight="1">
      <c r="A12" s="127"/>
      <c r="B12" s="128" t="s">
        <v>67</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161</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62</v>
      </c>
      <c r="C14" s="52" t="s">
        <v>17</v>
      </c>
      <c r="D14" s="52" t="s">
        <v>64</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136</v>
      </c>
      <c r="C15" s="52" t="s">
        <v>17</v>
      </c>
      <c r="D15" s="52" t="s">
        <v>64</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63</v>
      </c>
      <c r="C16" s="52" t="s">
        <v>17</v>
      </c>
      <c r="D16" s="52" t="s">
        <v>64</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188</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137</v>
      </c>
      <c r="C18" s="52" t="s">
        <v>17</v>
      </c>
      <c r="D18" s="52" t="s">
        <v>64</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141</v>
      </c>
      <c r="C19" s="52" t="s">
        <v>45</v>
      </c>
      <c r="D19" s="52" t="s">
        <v>138</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141</v>
      </c>
      <c r="C20" s="52" t="s">
        <v>46</v>
      </c>
      <c r="D20" s="52" t="s">
        <v>139</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141</v>
      </c>
      <c r="C21" s="52" t="s">
        <v>44</v>
      </c>
      <c r="D21" s="52" t="s">
        <v>140</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65</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45</v>
      </c>
      <c r="C23" s="52" t="s">
        <v>45</v>
      </c>
      <c r="D23" s="52" t="s">
        <v>138</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46</v>
      </c>
      <c r="C24" s="52" t="s">
        <v>46</v>
      </c>
      <c r="D24" s="52" t="s">
        <v>139</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44</v>
      </c>
      <c r="C25" s="52" t="s">
        <v>44</v>
      </c>
      <c r="D25" s="52" t="s">
        <v>140</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66</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45</v>
      </c>
      <c r="C27" s="10" t="s">
        <v>45</v>
      </c>
      <c r="D27" s="10" t="s">
        <v>45</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46</v>
      </c>
      <c r="C28" s="10" t="s">
        <v>46</v>
      </c>
      <c r="D28" s="10" t="s">
        <v>46</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44</v>
      </c>
      <c r="C29" s="10" t="s">
        <v>44</v>
      </c>
      <c r="D29" s="10" t="s">
        <v>44</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122</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33</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93</v>
      </c>
      <c r="C32" s="165" t="s">
        <v>94</v>
      </c>
      <c r="D32" s="165" t="s">
        <v>44</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174</v>
      </c>
      <c r="C33" s="169" t="s">
        <v>173</v>
      </c>
      <c r="D33" s="169" t="s">
        <v>44</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163</v>
      </c>
      <c r="C34" s="169" t="s">
        <v>81</v>
      </c>
      <c r="D34" s="169" t="s">
        <v>44</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164</v>
      </c>
      <c r="C35" s="169" t="s">
        <v>165</v>
      </c>
      <c r="D35" s="169" t="s">
        <v>166</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167</v>
      </c>
      <c r="C36" s="169" t="s">
        <v>168</v>
      </c>
      <c r="D36" s="169" t="s">
        <v>166</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95</v>
      </c>
      <c r="C37" s="171" t="s">
        <v>106</v>
      </c>
      <c r="D37" s="169" t="s">
        <v>46</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96</v>
      </c>
      <c r="C38" s="165" t="s">
        <v>80</v>
      </c>
      <c r="D38" s="165" t="s">
        <v>46</v>
      </c>
      <c r="E38" s="165" t="s">
        <v>101</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97</v>
      </c>
      <c r="C39" s="169" t="s">
        <v>80</v>
      </c>
      <c r="D39" s="169" t="s">
        <v>46</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98</v>
      </c>
      <c r="C40" s="169" t="s">
        <v>80</v>
      </c>
      <c r="D40" s="169" t="s">
        <v>46</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190</v>
      </c>
      <c r="C41" s="165" t="s">
        <v>100</v>
      </c>
      <c r="D41" s="165" t="s">
        <v>46</v>
      </c>
      <c r="E41" s="165" t="s">
        <v>101</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171</v>
      </c>
      <c r="C42" s="171" t="s">
        <v>172</v>
      </c>
      <c r="D42" s="169" t="s">
        <v>46</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169</v>
      </c>
      <c r="C43" s="169" t="s">
        <v>170</v>
      </c>
      <c r="D43" s="169" t="s">
        <v>46</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83</v>
      </c>
      <c r="C44" s="169" t="s">
        <v>85</v>
      </c>
      <c r="D44" s="169" t="s">
        <v>82</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102</v>
      </c>
      <c r="C45" s="165" t="s">
        <v>103</v>
      </c>
      <c r="D45" s="165" t="s">
        <v>82</v>
      </c>
      <c r="E45" s="165" t="s">
        <v>101</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162</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16</v>
      </c>
      <c r="B47" s="89" t="s">
        <v>77</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79</v>
      </c>
      <c r="C48" s="92" t="s">
        <v>81</v>
      </c>
      <c r="D48" s="92" t="s">
        <v>44</v>
      </c>
      <c r="E48" s="92" t="s">
        <v>58</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18</v>
      </c>
      <c r="B49" s="75" t="s">
        <v>175</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174</v>
      </c>
      <c r="C50" s="160" t="s">
        <v>185</v>
      </c>
      <c r="D50" s="160" t="s">
        <v>44</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326" t="s">
        <v>195</v>
      </c>
      <c r="T50" s="327"/>
      <c r="U50" s="327"/>
    </row>
    <row r="51" spans="1:21" s="105" customFormat="1" ht="33" customHeight="1">
      <c r="A51" s="160">
        <v>2</v>
      </c>
      <c r="B51" s="161" t="s">
        <v>95</v>
      </c>
      <c r="C51" s="162" t="s">
        <v>106</v>
      </c>
      <c r="D51" s="160" t="s">
        <v>46</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326"/>
      <c r="T51" s="327"/>
      <c r="U51" s="327"/>
    </row>
    <row r="52" spans="1:21" s="105" customFormat="1" ht="33" customHeight="1">
      <c r="A52" s="160">
        <v>3</v>
      </c>
      <c r="B52" s="161" t="s">
        <v>97</v>
      </c>
      <c r="C52" s="160" t="s">
        <v>80</v>
      </c>
      <c r="D52" s="160" t="s">
        <v>46</v>
      </c>
      <c r="E52" s="160">
        <v>2019</v>
      </c>
      <c r="F52" s="99"/>
      <c r="G52" s="186"/>
      <c r="H52" s="186"/>
      <c r="I52" s="186"/>
      <c r="J52" s="186">
        <v>792</v>
      </c>
      <c r="K52" s="186">
        <v>720</v>
      </c>
      <c r="L52" s="186">
        <v>72</v>
      </c>
      <c r="M52" s="186">
        <v>0</v>
      </c>
      <c r="N52" s="186">
        <v>0</v>
      </c>
      <c r="O52" s="186">
        <v>0</v>
      </c>
      <c r="P52" s="186">
        <f t="shared" si="11"/>
        <v>642</v>
      </c>
      <c r="Q52" s="186">
        <f>720-100-50</f>
        <v>570</v>
      </c>
      <c r="R52" s="186">
        <v>72</v>
      </c>
      <c r="S52" s="326"/>
      <c r="T52" s="327"/>
      <c r="U52" s="327"/>
    </row>
    <row r="53" spans="1:21" s="105" customFormat="1" ht="33" customHeight="1">
      <c r="A53" s="160">
        <v>4</v>
      </c>
      <c r="B53" s="161" t="s">
        <v>98</v>
      </c>
      <c r="C53" s="160" t="s">
        <v>80</v>
      </c>
      <c r="D53" s="160" t="s">
        <v>46</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326"/>
      <c r="T53" s="327"/>
      <c r="U53" s="327"/>
    </row>
    <row r="54" spans="1:21" s="105" customFormat="1" ht="33" customHeight="1">
      <c r="A54" s="160">
        <v>5</v>
      </c>
      <c r="B54" s="161" t="s">
        <v>83</v>
      </c>
      <c r="C54" s="160" t="s">
        <v>85</v>
      </c>
      <c r="D54" s="160" t="s">
        <v>82</v>
      </c>
      <c r="E54" s="160">
        <v>2019</v>
      </c>
      <c r="F54" s="99"/>
      <c r="G54" s="186"/>
      <c r="H54" s="186"/>
      <c r="I54" s="186"/>
      <c r="J54" s="186">
        <v>715</v>
      </c>
      <c r="K54" s="186">
        <v>650</v>
      </c>
      <c r="L54" s="186">
        <v>65</v>
      </c>
      <c r="M54" s="186">
        <v>0</v>
      </c>
      <c r="N54" s="186">
        <v>0</v>
      </c>
      <c r="O54" s="186">
        <v>0</v>
      </c>
      <c r="P54" s="186">
        <f t="shared" si="11"/>
        <v>615</v>
      </c>
      <c r="Q54" s="186">
        <f>650-50-50</f>
        <v>550</v>
      </c>
      <c r="R54" s="186">
        <v>65</v>
      </c>
      <c r="S54" s="326"/>
      <c r="T54" s="327"/>
      <c r="U54" s="327"/>
    </row>
    <row r="55" spans="1:21" s="105" customFormat="1" ht="33" customHeight="1">
      <c r="A55" s="160">
        <v>6</v>
      </c>
      <c r="B55" s="161" t="s">
        <v>93</v>
      </c>
      <c r="C55" s="96" t="s">
        <v>94</v>
      </c>
      <c r="D55" s="96" t="s">
        <v>44</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326"/>
      <c r="T55" s="327"/>
      <c r="U55" s="327"/>
    </row>
    <row r="56" spans="1:21" s="105" customFormat="1" ht="33" customHeight="1">
      <c r="A56" s="160">
        <v>7</v>
      </c>
      <c r="B56" s="161" t="s">
        <v>99</v>
      </c>
      <c r="C56" s="96" t="s">
        <v>100</v>
      </c>
      <c r="D56" s="96" t="s">
        <v>46</v>
      </c>
      <c r="E56" s="96" t="s">
        <v>101</v>
      </c>
      <c r="F56" s="97"/>
      <c r="G56" s="186"/>
      <c r="H56" s="186"/>
      <c r="I56" s="186"/>
      <c r="J56" s="186">
        <v>1491.6</v>
      </c>
      <c r="K56" s="186">
        <v>1356</v>
      </c>
      <c r="L56" s="186">
        <v>135.6</v>
      </c>
      <c r="M56" s="186">
        <v>0</v>
      </c>
      <c r="N56" s="186">
        <v>0</v>
      </c>
      <c r="O56" s="186">
        <v>0</v>
      </c>
      <c r="P56" s="186">
        <f t="shared" si="11"/>
        <v>375</v>
      </c>
      <c r="Q56" s="186">
        <f>450-120</f>
        <v>330</v>
      </c>
      <c r="R56" s="186">
        <v>45</v>
      </c>
      <c r="S56" s="326"/>
      <c r="T56" s="327"/>
      <c r="U56" s="327"/>
    </row>
    <row r="57" spans="1:21" s="105" customFormat="1" ht="33" customHeight="1">
      <c r="A57" s="160">
        <v>8</v>
      </c>
      <c r="B57" s="161" t="s">
        <v>102</v>
      </c>
      <c r="C57" s="96" t="s">
        <v>103</v>
      </c>
      <c r="D57" s="96" t="s">
        <v>82</v>
      </c>
      <c r="E57" s="96" t="s">
        <v>101</v>
      </c>
      <c r="F57" s="97"/>
      <c r="G57" s="186"/>
      <c r="H57" s="186"/>
      <c r="I57" s="186"/>
      <c r="J57" s="186">
        <v>9562.3</v>
      </c>
      <c r="K57" s="186">
        <v>8693</v>
      </c>
      <c r="L57" s="186">
        <v>869.3</v>
      </c>
      <c r="M57" s="186">
        <v>0</v>
      </c>
      <c r="N57" s="186">
        <v>0</v>
      </c>
      <c r="O57" s="186">
        <v>0</v>
      </c>
      <c r="P57" s="186">
        <f t="shared" si="11"/>
        <v>1731</v>
      </c>
      <c r="Q57" s="186">
        <f>1710-150</f>
        <v>1560</v>
      </c>
      <c r="R57" s="186">
        <v>171</v>
      </c>
      <c r="S57" s="326"/>
      <c r="T57" s="327"/>
      <c r="U57" s="327"/>
    </row>
    <row r="58" spans="1:21" s="105" customFormat="1" ht="33" customHeight="1">
      <c r="A58" s="160">
        <v>9</v>
      </c>
      <c r="B58" s="161" t="s">
        <v>96</v>
      </c>
      <c r="C58" s="96" t="s">
        <v>80</v>
      </c>
      <c r="D58" s="96" t="s">
        <v>46</v>
      </c>
      <c r="E58" s="96" t="s">
        <v>101</v>
      </c>
      <c r="F58" s="97"/>
      <c r="G58" s="186"/>
      <c r="H58" s="186"/>
      <c r="I58" s="186"/>
      <c r="J58" s="186">
        <v>1996.5</v>
      </c>
      <c r="K58" s="186">
        <v>1815</v>
      </c>
      <c r="L58" s="186">
        <v>181.5</v>
      </c>
      <c r="M58" s="186">
        <v>0</v>
      </c>
      <c r="N58" s="186">
        <v>0</v>
      </c>
      <c r="O58" s="186">
        <v>0</v>
      </c>
      <c r="P58" s="186">
        <f t="shared" si="11"/>
        <v>505</v>
      </c>
      <c r="Q58" s="186">
        <f>550-100</f>
        <v>450</v>
      </c>
      <c r="R58" s="186">
        <v>55</v>
      </c>
      <c r="S58" s="326"/>
      <c r="T58" s="327"/>
      <c r="U58" s="327"/>
    </row>
    <row r="59" spans="1:18" ht="15">
      <c r="A59" s="328" t="s">
        <v>193</v>
      </c>
      <c r="B59" s="328"/>
      <c r="C59" s="328"/>
      <c r="D59" s="328"/>
      <c r="E59" s="328"/>
      <c r="F59" s="328"/>
      <c r="G59" s="328"/>
      <c r="H59" s="328"/>
      <c r="I59" s="328"/>
      <c r="J59" s="328"/>
      <c r="K59" s="328"/>
      <c r="L59" s="328"/>
      <c r="M59" s="328"/>
      <c r="N59" s="328"/>
      <c r="O59" s="328"/>
      <c r="P59" s="328"/>
      <c r="Q59" s="328"/>
      <c r="R59" s="328"/>
    </row>
    <row r="60" spans="1:18" ht="15">
      <c r="A60" s="329"/>
      <c r="B60" s="329"/>
      <c r="C60" s="329"/>
      <c r="D60" s="329"/>
      <c r="E60" s="329"/>
      <c r="F60" s="329"/>
      <c r="G60" s="329"/>
      <c r="H60" s="329"/>
      <c r="I60" s="329"/>
      <c r="J60" s="329"/>
      <c r="K60" s="329"/>
      <c r="L60" s="329"/>
      <c r="M60" s="329"/>
      <c r="N60" s="329"/>
      <c r="O60" s="329"/>
      <c r="P60" s="329"/>
      <c r="Q60" s="329"/>
      <c r="R60" s="329"/>
    </row>
  </sheetData>
  <sheetProtection/>
  <mergeCells count="27">
    <mergeCell ref="S50:U58"/>
    <mergeCell ref="A59:R60"/>
    <mergeCell ref="A4:R4"/>
    <mergeCell ref="P7:R7"/>
    <mergeCell ref="C8:C11"/>
    <mergeCell ref="G10:G11"/>
    <mergeCell ref="H10:I10"/>
    <mergeCell ref="A1:R1"/>
    <mergeCell ref="M10:M11"/>
    <mergeCell ref="N10:O10"/>
    <mergeCell ref="P10:P11"/>
    <mergeCell ref="Q10:R10"/>
    <mergeCell ref="J8:L9"/>
    <mergeCell ref="D8:D11"/>
    <mergeCell ref="M8:O9"/>
    <mergeCell ref="P8:R9"/>
    <mergeCell ref="F8:I9"/>
    <mergeCell ref="A2:R2"/>
    <mergeCell ref="A3:R3"/>
    <mergeCell ref="E8:E11"/>
    <mergeCell ref="K10:L10"/>
    <mergeCell ref="J10:J11"/>
    <mergeCell ref="F10:F11"/>
    <mergeCell ref="A5:R5"/>
    <mergeCell ref="A8:A11"/>
    <mergeCell ref="B8:B11"/>
    <mergeCell ref="A6:R6"/>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305" t="s">
        <v>86</v>
      </c>
      <c r="B1" s="305"/>
      <c r="C1" s="305"/>
      <c r="D1" s="305"/>
      <c r="E1" s="305"/>
      <c r="F1" s="305"/>
      <c r="G1" s="305"/>
      <c r="H1" s="305"/>
      <c r="I1" s="305"/>
      <c r="J1" s="305"/>
      <c r="K1" s="305"/>
      <c r="L1" s="305"/>
      <c r="M1" s="305"/>
      <c r="N1" s="305"/>
      <c r="O1" s="305"/>
      <c r="P1" s="305"/>
      <c r="Q1" s="305"/>
      <c r="R1" s="305"/>
      <c r="S1" s="305"/>
    </row>
    <row r="2" spans="1:23" ht="18.75" hidden="1">
      <c r="A2" s="306" t="e">
        <f>'B.01_TH'!#REF!</f>
        <v>#REF!</v>
      </c>
      <c r="B2" s="306"/>
      <c r="C2" s="306"/>
      <c r="D2" s="306"/>
      <c r="E2" s="306"/>
      <c r="F2" s="306"/>
      <c r="G2" s="306"/>
      <c r="H2" s="306"/>
      <c r="I2" s="306"/>
      <c r="J2" s="306"/>
      <c r="K2" s="306"/>
      <c r="L2" s="306"/>
      <c r="M2" s="306"/>
      <c r="N2" s="306"/>
      <c r="O2" s="306"/>
      <c r="P2" s="306"/>
      <c r="Q2" s="306"/>
      <c r="R2" s="306"/>
      <c r="S2" s="61"/>
      <c r="W2" s="46"/>
    </row>
    <row r="3" spans="1:23" ht="18.75" customHeight="1">
      <c r="A3" s="306" t="e">
        <f>'B.01_TH'!#REF!</f>
        <v>#REF!</v>
      </c>
      <c r="B3" s="306"/>
      <c r="C3" s="306"/>
      <c r="D3" s="306"/>
      <c r="E3" s="306"/>
      <c r="F3" s="306"/>
      <c r="G3" s="306"/>
      <c r="H3" s="306"/>
      <c r="I3" s="306"/>
      <c r="J3" s="306"/>
      <c r="K3" s="306"/>
      <c r="L3" s="306"/>
      <c r="M3" s="306"/>
      <c r="N3" s="306"/>
      <c r="O3" s="306"/>
      <c r="P3" s="306"/>
      <c r="Q3" s="306"/>
      <c r="R3" s="306"/>
      <c r="S3" s="61"/>
      <c r="W3" s="46"/>
    </row>
    <row r="4" spans="1:23" ht="24" customHeight="1" hidden="1">
      <c r="A4" s="306" t="e">
        <f>'B.01_TH'!#REF!</f>
        <v>#REF!</v>
      </c>
      <c r="B4" s="306"/>
      <c r="C4" s="306"/>
      <c r="D4" s="306"/>
      <c r="E4" s="306"/>
      <c r="F4" s="306"/>
      <c r="G4" s="306"/>
      <c r="H4" s="306"/>
      <c r="I4" s="306"/>
      <c r="J4" s="306"/>
      <c r="K4" s="306"/>
      <c r="L4" s="306"/>
      <c r="M4" s="306"/>
      <c r="N4" s="306"/>
      <c r="O4" s="306"/>
      <c r="P4" s="306"/>
      <c r="Q4" s="306"/>
      <c r="R4" s="306"/>
      <c r="S4" s="61"/>
      <c r="W4" s="46"/>
    </row>
    <row r="5" spans="1:23" ht="24" customHeight="1" hidden="1">
      <c r="A5" s="306" t="s">
        <v>133</v>
      </c>
      <c r="B5" s="306"/>
      <c r="C5" s="306"/>
      <c r="D5" s="306"/>
      <c r="E5" s="306"/>
      <c r="F5" s="306"/>
      <c r="G5" s="306"/>
      <c r="H5" s="306"/>
      <c r="I5" s="306"/>
      <c r="J5" s="306"/>
      <c r="K5" s="306"/>
      <c r="L5" s="306"/>
      <c r="M5" s="306"/>
      <c r="N5" s="306"/>
      <c r="O5" s="306"/>
      <c r="P5" s="306"/>
      <c r="Q5" s="306"/>
      <c r="R5" s="306"/>
      <c r="S5" s="61"/>
      <c r="W5" s="110"/>
    </row>
    <row r="6" spans="1:23" ht="24" customHeight="1" hidden="1">
      <c r="A6" s="306" t="e">
        <f>'B.01_TH'!#REF!</f>
        <v>#REF!</v>
      </c>
      <c r="B6" s="306"/>
      <c r="C6" s="306"/>
      <c r="D6" s="306"/>
      <c r="E6" s="306"/>
      <c r="F6" s="306"/>
      <c r="G6" s="306"/>
      <c r="H6" s="306"/>
      <c r="I6" s="306"/>
      <c r="J6" s="306"/>
      <c r="K6" s="306"/>
      <c r="L6" s="306"/>
      <c r="M6" s="306"/>
      <c r="N6" s="306"/>
      <c r="O6" s="306"/>
      <c r="P6" s="306"/>
      <c r="Q6" s="306"/>
      <c r="R6" s="306"/>
      <c r="S6" s="61"/>
      <c r="W6" s="194"/>
    </row>
    <row r="7" spans="16:19" ht="16.5">
      <c r="P7" s="304" t="s">
        <v>108</v>
      </c>
      <c r="Q7" s="304"/>
      <c r="R7" s="304"/>
      <c r="S7" s="304"/>
    </row>
    <row r="8" spans="1:23" s="6" customFormat="1" ht="42.75" customHeight="1">
      <c r="A8" s="308" t="s">
        <v>1</v>
      </c>
      <c r="B8" s="308" t="s">
        <v>47</v>
      </c>
      <c r="C8" s="308" t="s">
        <v>7</v>
      </c>
      <c r="D8" s="308" t="s">
        <v>55</v>
      </c>
      <c r="E8" s="308" t="s">
        <v>48</v>
      </c>
      <c r="F8" s="308" t="s">
        <v>109</v>
      </c>
      <c r="G8" s="308"/>
      <c r="H8" s="308"/>
      <c r="I8" s="308"/>
      <c r="J8" s="335" t="s">
        <v>49</v>
      </c>
      <c r="K8" s="335"/>
      <c r="L8" s="335"/>
      <c r="M8" s="308" t="s">
        <v>92</v>
      </c>
      <c r="N8" s="308"/>
      <c r="O8" s="308"/>
      <c r="P8" s="308" t="s">
        <v>76</v>
      </c>
      <c r="Q8" s="308"/>
      <c r="R8" s="308"/>
      <c r="S8" s="335" t="s">
        <v>3</v>
      </c>
      <c r="W8" s="308" t="s">
        <v>3</v>
      </c>
    </row>
    <row r="9" spans="1:23" s="6" customFormat="1" ht="18" customHeight="1">
      <c r="A9" s="308"/>
      <c r="B9" s="308"/>
      <c r="C9" s="308"/>
      <c r="D9" s="308"/>
      <c r="E9" s="308"/>
      <c r="F9" s="308"/>
      <c r="G9" s="308" t="s">
        <v>14</v>
      </c>
      <c r="H9" s="308" t="s">
        <v>15</v>
      </c>
      <c r="I9" s="308"/>
      <c r="J9" s="335" t="s">
        <v>14</v>
      </c>
      <c r="K9" s="335" t="s">
        <v>15</v>
      </c>
      <c r="L9" s="335"/>
      <c r="M9" s="308" t="s">
        <v>14</v>
      </c>
      <c r="N9" s="308" t="s">
        <v>15</v>
      </c>
      <c r="O9" s="308"/>
      <c r="P9" s="308" t="s">
        <v>14</v>
      </c>
      <c r="Q9" s="308" t="s">
        <v>15</v>
      </c>
      <c r="R9" s="308"/>
      <c r="S9" s="335"/>
      <c r="W9" s="308"/>
    </row>
    <row r="10" spans="1:23" s="6" customFormat="1" ht="15" customHeight="1">
      <c r="A10" s="308"/>
      <c r="B10" s="308"/>
      <c r="C10" s="308"/>
      <c r="D10" s="308"/>
      <c r="E10" s="308"/>
      <c r="F10" s="308"/>
      <c r="G10" s="308"/>
      <c r="H10" s="308" t="s">
        <v>50</v>
      </c>
      <c r="I10" s="308" t="s">
        <v>51</v>
      </c>
      <c r="J10" s="335"/>
      <c r="K10" s="335" t="s">
        <v>50</v>
      </c>
      <c r="L10" s="335" t="s">
        <v>51</v>
      </c>
      <c r="M10" s="308"/>
      <c r="N10" s="308" t="s">
        <v>50</v>
      </c>
      <c r="O10" s="308" t="s">
        <v>51</v>
      </c>
      <c r="P10" s="308"/>
      <c r="Q10" s="308" t="s">
        <v>50</v>
      </c>
      <c r="R10" s="308" t="s">
        <v>51</v>
      </c>
      <c r="S10" s="335"/>
      <c r="W10" s="308"/>
    </row>
    <row r="11" spans="1:23" s="6" customFormat="1" ht="84" customHeight="1">
      <c r="A11" s="308"/>
      <c r="B11" s="308"/>
      <c r="C11" s="308"/>
      <c r="D11" s="308"/>
      <c r="E11" s="308"/>
      <c r="F11" s="308"/>
      <c r="G11" s="308"/>
      <c r="H11" s="308"/>
      <c r="I11" s="308"/>
      <c r="J11" s="335"/>
      <c r="K11" s="335"/>
      <c r="L11" s="335"/>
      <c r="M11" s="308"/>
      <c r="N11" s="308"/>
      <c r="O11" s="308"/>
      <c r="P11" s="308"/>
      <c r="Q11" s="308"/>
      <c r="R11" s="308"/>
      <c r="S11" s="335"/>
      <c r="W11" s="308"/>
    </row>
    <row r="12" spans="1:23" s="6" customFormat="1" ht="33" customHeight="1">
      <c r="A12" s="83"/>
      <c r="B12" s="83" t="s">
        <v>154</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145</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146</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186</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45</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46</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44</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187</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45</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46</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44</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122</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33</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147</v>
      </c>
      <c r="C25" s="123" t="s">
        <v>54</v>
      </c>
      <c r="D25" s="124" t="s">
        <v>46</v>
      </c>
      <c r="E25" s="125" t="s">
        <v>153</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148</v>
      </c>
      <c r="C26" s="123" t="s">
        <v>54</v>
      </c>
      <c r="D26" s="124" t="s">
        <v>44</v>
      </c>
      <c r="E26" s="125" t="s">
        <v>101</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149</v>
      </c>
      <c r="C27" s="123" t="s">
        <v>54</v>
      </c>
      <c r="D27" s="124" t="s">
        <v>46</v>
      </c>
      <c r="E27" s="125" t="s">
        <v>153</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150</v>
      </c>
      <c r="C28" s="123" t="s">
        <v>54</v>
      </c>
      <c r="D28" s="124" t="s">
        <v>46</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151</v>
      </c>
      <c r="C29" s="123" t="s">
        <v>54</v>
      </c>
      <c r="D29" s="124" t="s">
        <v>44</v>
      </c>
      <c r="E29" s="125" t="s">
        <v>153</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152</v>
      </c>
      <c r="C30" s="123" t="s">
        <v>54</v>
      </c>
      <c r="D30" s="124" t="s">
        <v>46</v>
      </c>
      <c r="E30" s="125" t="s">
        <v>153</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162</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16</v>
      </c>
      <c r="B32" s="119" t="s">
        <v>176</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147</v>
      </c>
      <c r="C33" s="123" t="s">
        <v>54</v>
      </c>
      <c r="D33" s="124" t="s">
        <v>46</v>
      </c>
      <c r="E33" s="125" t="s">
        <v>153</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148</v>
      </c>
      <c r="C34" s="123" t="s">
        <v>54</v>
      </c>
      <c r="D34" s="124" t="s">
        <v>44</v>
      </c>
      <c r="E34" s="125" t="s">
        <v>101</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149</v>
      </c>
      <c r="C35" s="123" t="s">
        <v>54</v>
      </c>
      <c r="D35" s="124" t="s">
        <v>46</v>
      </c>
      <c r="E35" s="125" t="s">
        <v>153</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150</v>
      </c>
      <c r="C36" s="123" t="s">
        <v>54</v>
      </c>
      <c r="D36" s="124" t="s">
        <v>46</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151</v>
      </c>
      <c r="C37" s="123" t="s">
        <v>54</v>
      </c>
      <c r="D37" s="124" t="s">
        <v>44</v>
      </c>
      <c r="E37" s="125" t="s">
        <v>153</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152</v>
      </c>
      <c r="C38" s="123" t="s">
        <v>54</v>
      </c>
      <c r="D38" s="124" t="s">
        <v>46</v>
      </c>
      <c r="E38" s="125" t="s">
        <v>153</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143</v>
      </c>
      <c r="B39" s="83" t="s">
        <v>144</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142</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186</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45</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46</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44</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187</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45</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46</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44</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68</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156</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155</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45</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46</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44</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157</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69</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156</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45</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46</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44</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122</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33</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87</v>
      </c>
      <c r="C63" s="25" t="s">
        <v>54</v>
      </c>
      <c r="D63" s="25" t="s">
        <v>45</v>
      </c>
      <c r="E63" s="25" t="s">
        <v>101</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84</v>
      </c>
      <c r="C64" s="20" t="s">
        <v>54</v>
      </c>
      <c r="D64" s="20" t="s">
        <v>46</v>
      </c>
      <c r="E64" s="20" t="s">
        <v>101</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162</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16</v>
      </c>
      <c r="B66" s="29" t="s">
        <v>77</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338"/>
      <c r="U66" s="308"/>
      <c r="W66" s="45"/>
    </row>
    <row r="67" spans="1:23" s="34" customFormat="1" ht="79.5" customHeight="1">
      <c r="A67" s="30">
        <v>1</v>
      </c>
      <c r="B67" s="30" t="s">
        <v>57</v>
      </c>
      <c r="C67" s="25" t="s">
        <v>54</v>
      </c>
      <c r="D67" s="25" t="s">
        <v>45</v>
      </c>
      <c r="E67" s="25" t="s">
        <v>58</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88</v>
      </c>
    </row>
    <row r="68" spans="1:23" s="65" customFormat="1" ht="57" customHeight="1">
      <c r="A68" s="57">
        <v>2</v>
      </c>
      <c r="B68" s="57" t="s">
        <v>59</v>
      </c>
      <c r="C68" s="20" t="s">
        <v>54</v>
      </c>
      <c r="D68" s="20" t="s">
        <v>46</v>
      </c>
      <c r="E68" s="20" t="s">
        <v>58</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89</v>
      </c>
    </row>
    <row r="69" spans="1:23" s="35" customFormat="1" ht="33" customHeight="1">
      <c r="A69" s="163" t="s">
        <v>18</v>
      </c>
      <c r="B69" s="29" t="s">
        <v>78</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56</v>
      </c>
      <c r="C70" s="20" t="s">
        <v>54</v>
      </c>
      <c r="D70" s="20" t="s">
        <v>44</v>
      </c>
      <c r="E70" s="20" t="s">
        <v>101</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19</v>
      </c>
      <c r="B71" s="148" t="s">
        <v>189</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87</v>
      </c>
      <c r="C72" s="64" t="s">
        <v>54</v>
      </c>
      <c r="D72" s="64" t="s">
        <v>45</v>
      </c>
      <c r="E72" s="64" t="s">
        <v>101</v>
      </c>
      <c r="F72" s="161"/>
      <c r="G72" s="77"/>
      <c r="H72" s="77"/>
      <c r="I72" s="77"/>
      <c r="J72" s="77">
        <v>1307.9</v>
      </c>
      <c r="K72" s="77">
        <v>1189</v>
      </c>
      <c r="L72" s="77">
        <v>118.9</v>
      </c>
      <c r="M72" s="77"/>
      <c r="N72" s="77"/>
      <c r="O72" s="77"/>
      <c r="P72" s="77">
        <f>SUM(Q72:R72)</f>
        <v>592</v>
      </c>
      <c r="Q72" s="77">
        <f>629-100</f>
        <v>529</v>
      </c>
      <c r="R72" s="77">
        <v>63</v>
      </c>
      <c r="S72" s="64"/>
      <c r="W72" s="64"/>
      <c r="X72" s="336" t="s">
        <v>194</v>
      </c>
    </row>
    <row r="73" spans="1:24" s="195" customFormat="1" ht="33">
      <c r="A73" s="161">
        <v>2</v>
      </c>
      <c r="B73" s="161" t="s">
        <v>84</v>
      </c>
      <c r="C73" s="64" t="s">
        <v>54</v>
      </c>
      <c r="D73" s="64" t="s">
        <v>46</v>
      </c>
      <c r="E73" s="64" t="s">
        <v>101</v>
      </c>
      <c r="F73" s="161"/>
      <c r="G73" s="60"/>
      <c r="H73" s="60"/>
      <c r="I73" s="60"/>
      <c r="J73" s="60">
        <v>1115.4</v>
      </c>
      <c r="K73" s="60">
        <v>1014</v>
      </c>
      <c r="L73" s="60">
        <v>101.4</v>
      </c>
      <c r="M73" s="60"/>
      <c r="N73" s="60"/>
      <c r="O73" s="60"/>
      <c r="P73" s="77">
        <f>SUM(Q73:R73)</f>
        <v>399</v>
      </c>
      <c r="Q73" s="60">
        <f>454-100</f>
        <v>354</v>
      </c>
      <c r="R73" s="60">
        <v>45</v>
      </c>
      <c r="S73" s="161"/>
      <c r="W73" s="161"/>
      <c r="X73" s="336"/>
    </row>
    <row r="75" spans="1:18" ht="33.75" customHeight="1">
      <c r="A75" s="337" t="s">
        <v>192</v>
      </c>
      <c r="B75" s="337"/>
      <c r="C75" s="337"/>
      <c r="D75" s="337"/>
      <c r="E75" s="337"/>
      <c r="F75" s="337"/>
      <c r="G75" s="337"/>
      <c r="H75" s="337"/>
      <c r="I75" s="337"/>
      <c r="J75" s="337"/>
      <c r="K75" s="337"/>
      <c r="L75" s="337"/>
      <c r="M75" s="337"/>
      <c r="N75" s="337"/>
      <c r="O75" s="337"/>
      <c r="P75" s="337"/>
      <c r="Q75" s="337"/>
      <c r="R75" s="337"/>
    </row>
  </sheetData>
  <sheetProtection/>
  <mergeCells count="38">
    <mergeCell ref="X72:X73"/>
    <mergeCell ref="A75:R75"/>
    <mergeCell ref="I10:I11"/>
    <mergeCell ref="M9:M11"/>
    <mergeCell ref="A4:R4"/>
    <mergeCell ref="T66:U66"/>
    <mergeCell ref="F9:F11"/>
    <mergeCell ref="G9:G11"/>
    <mergeCell ref="J8:L8"/>
    <mergeCell ref="A5:R5"/>
    <mergeCell ref="A1:S1"/>
    <mergeCell ref="P7:S7"/>
    <mergeCell ref="A8:A11"/>
    <mergeCell ref="B8:B11"/>
    <mergeCell ref="C8:C11"/>
    <mergeCell ref="A2:R2"/>
    <mergeCell ref="H10:H11"/>
    <mergeCell ref="O10:O11"/>
    <mergeCell ref="A3:R3"/>
    <mergeCell ref="D8:D11"/>
    <mergeCell ref="H9:I9"/>
    <mergeCell ref="P8:R8"/>
    <mergeCell ref="N10:N11"/>
    <mergeCell ref="J9:J11"/>
    <mergeCell ref="K9:L9"/>
    <mergeCell ref="L10:L11"/>
    <mergeCell ref="N9:O9"/>
    <mergeCell ref="P9:P11"/>
    <mergeCell ref="E8:E11"/>
    <mergeCell ref="F8:I8"/>
    <mergeCell ref="A6:R6"/>
    <mergeCell ref="W8:W11"/>
    <mergeCell ref="S8:S11"/>
    <mergeCell ref="Q9:R9"/>
    <mergeCell ref="Q10:Q11"/>
    <mergeCell ref="R10:R11"/>
    <mergeCell ref="K10:K11"/>
    <mergeCell ref="M8:O8"/>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305" t="s">
        <v>70</v>
      </c>
      <c r="B1" s="305"/>
      <c r="C1" s="305"/>
      <c r="D1" s="305"/>
      <c r="E1" s="305"/>
      <c r="F1" s="305"/>
      <c r="G1" s="305"/>
      <c r="H1" s="305"/>
      <c r="I1" s="305"/>
      <c r="J1" s="305"/>
      <c r="K1" s="305"/>
      <c r="L1" s="305"/>
      <c r="M1" s="305"/>
      <c r="N1" s="305"/>
      <c r="O1" s="305"/>
      <c r="P1" s="305"/>
      <c r="Q1" s="305"/>
      <c r="R1" s="305"/>
    </row>
    <row r="2" spans="1:18" ht="34.5" customHeight="1" hidden="1">
      <c r="A2" s="306" t="e">
        <f>'B.01_TH'!#REF!</f>
        <v>#REF!</v>
      </c>
      <c r="B2" s="306"/>
      <c r="C2" s="306"/>
      <c r="D2" s="306"/>
      <c r="E2" s="306"/>
      <c r="F2" s="306"/>
      <c r="G2" s="306"/>
      <c r="H2" s="306"/>
      <c r="I2" s="306"/>
      <c r="J2" s="306"/>
      <c r="K2" s="306"/>
      <c r="L2" s="306"/>
      <c r="M2" s="306"/>
      <c r="N2" s="306"/>
      <c r="O2" s="306"/>
      <c r="P2" s="306"/>
      <c r="Q2" s="306"/>
      <c r="R2" s="306"/>
    </row>
    <row r="3" spans="1:18" ht="34.5" customHeight="1">
      <c r="A3" s="306" t="e">
        <f>'B.01_TH'!#REF!</f>
        <v>#REF!</v>
      </c>
      <c r="B3" s="306"/>
      <c r="C3" s="306"/>
      <c r="D3" s="306"/>
      <c r="E3" s="306"/>
      <c r="F3" s="306"/>
      <c r="G3" s="306"/>
      <c r="H3" s="306"/>
      <c r="I3" s="306"/>
      <c r="J3" s="306"/>
      <c r="K3" s="306"/>
      <c r="L3" s="306"/>
      <c r="M3" s="306"/>
      <c r="N3" s="306"/>
      <c r="O3" s="306"/>
      <c r="P3" s="306"/>
      <c r="Q3" s="306"/>
      <c r="R3" s="306"/>
    </row>
    <row r="4" spans="1:18" ht="34.5" customHeight="1" hidden="1">
      <c r="A4" s="306" t="e">
        <f>'B.01_TH'!#REF!</f>
        <v>#REF!</v>
      </c>
      <c r="B4" s="306"/>
      <c r="C4" s="306"/>
      <c r="D4" s="306"/>
      <c r="E4" s="306"/>
      <c r="F4" s="306"/>
      <c r="G4" s="306"/>
      <c r="H4" s="306"/>
      <c r="I4" s="306"/>
      <c r="J4" s="306"/>
      <c r="K4" s="306"/>
      <c r="L4" s="306"/>
      <c r="M4" s="306"/>
      <c r="N4" s="306"/>
      <c r="O4" s="306"/>
      <c r="P4" s="306"/>
      <c r="Q4" s="306"/>
      <c r="R4" s="306"/>
    </row>
    <row r="5" spans="1:18" ht="34.5" customHeight="1" hidden="1">
      <c r="A5" s="306" t="s">
        <v>133</v>
      </c>
      <c r="B5" s="306"/>
      <c r="C5" s="306"/>
      <c r="D5" s="306"/>
      <c r="E5" s="306"/>
      <c r="F5" s="306"/>
      <c r="G5" s="306"/>
      <c r="H5" s="306"/>
      <c r="I5" s="306"/>
      <c r="J5" s="306"/>
      <c r="K5" s="306"/>
      <c r="L5" s="306"/>
      <c r="M5" s="306"/>
      <c r="N5" s="306"/>
      <c r="O5" s="306"/>
      <c r="P5" s="306"/>
      <c r="Q5" s="306"/>
      <c r="R5" s="306"/>
    </row>
    <row r="6" spans="1:18" ht="34.5" customHeight="1" hidden="1">
      <c r="A6" s="306" t="e">
        <f>'B.01_TH'!#REF!</f>
        <v>#REF!</v>
      </c>
      <c r="B6" s="306"/>
      <c r="C6" s="306"/>
      <c r="D6" s="306"/>
      <c r="E6" s="306"/>
      <c r="F6" s="306"/>
      <c r="G6" s="306"/>
      <c r="H6" s="306"/>
      <c r="I6" s="306"/>
      <c r="J6" s="306"/>
      <c r="K6" s="306"/>
      <c r="L6" s="306"/>
      <c r="M6" s="306"/>
      <c r="N6" s="306"/>
      <c r="O6" s="306"/>
      <c r="P6" s="306"/>
      <c r="Q6" s="306"/>
      <c r="R6" s="306"/>
    </row>
    <row r="7" spans="14:18" ht="34.5" customHeight="1">
      <c r="N7" s="304" t="s">
        <v>28</v>
      </c>
      <c r="O7" s="304"/>
      <c r="P7" s="304"/>
      <c r="Q7" s="304"/>
      <c r="R7" s="304"/>
    </row>
    <row r="8" spans="1:18" s="6" customFormat="1" ht="57.75" customHeight="1">
      <c r="A8" s="308" t="s">
        <v>1</v>
      </c>
      <c r="B8" s="308" t="s">
        <v>29</v>
      </c>
      <c r="C8" s="308" t="s">
        <v>7</v>
      </c>
      <c r="D8" s="308" t="s">
        <v>30</v>
      </c>
      <c r="E8" s="308" t="s">
        <v>52</v>
      </c>
      <c r="F8" s="308" t="s">
        <v>9</v>
      </c>
      <c r="G8" s="308"/>
      <c r="H8" s="308"/>
      <c r="I8" s="340" t="s">
        <v>31</v>
      </c>
      <c r="J8" s="340"/>
      <c r="K8" s="335" t="s">
        <v>53</v>
      </c>
      <c r="L8" s="335"/>
      <c r="M8" s="335" t="s">
        <v>32</v>
      </c>
      <c r="N8" s="335"/>
      <c r="O8" s="308" t="s">
        <v>92</v>
      </c>
      <c r="P8" s="308"/>
      <c r="Q8" s="308" t="s">
        <v>76</v>
      </c>
      <c r="R8" s="308"/>
    </row>
    <row r="9" spans="1:18" s="6" customFormat="1" ht="43.5" customHeight="1">
      <c r="A9" s="308"/>
      <c r="B9" s="308"/>
      <c r="C9" s="308"/>
      <c r="D9" s="308"/>
      <c r="E9" s="308"/>
      <c r="F9" s="308" t="s">
        <v>13</v>
      </c>
      <c r="G9" s="308" t="s">
        <v>10</v>
      </c>
      <c r="H9" s="308" t="s">
        <v>11</v>
      </c>
      <c r="I9" s="340" t="s">
        <v>14</v>
      </c>
      <c r="J9" s="340" t="s">
        <v>11</v>
      </c>
      <c r="K9" s="335" t="s">
        <v>14</v>
      </c>
      <c r="L9" s="335" t="s">
        <v>11</v>
      </c>
      <c r="M9" s="335" t="s">
        <v>14</v>
      </c>
      <c r="N9" s="335" t="s">
        <v>11</v>
      </c>
      <c r="O9" s="308" t="s">
        <v>14</v>
      </c>
      <c r="P9" s="308" t="s">
        <v>11</v>
      </c>
      <c r="Q9" s="308" t="s">
        <v>14</v>
      </c>
      <c r="R9" s="308" t="s">
        <v>11</v>
      </c>
    </row>
    <row r="10" spans="1:18" s="6" customFormat="1" ht="43.5" customHeight="1">
      <c r="A10" s="308"/>
      <c r="B10" s="308"/>
      <c r="C10" s="308"/>
      <c r="D10" s="308"/>
      <c r="E10" s="308"/>
      <c r="F10" s="308"/>
      <c r="G10" s="308"/>
      <c r="H10" s="308"/>
      <c r="I10" s="340"/>
      <c r="J10" s="340"/>
      <c r="K10" s="335"/>
      <c r="L10" s="335"/>
      <c r="M10" s="335"/>
      <c r="N10" s="335"/>
      <c r="O10" s="308"/>
      <c r="P10" s="308"/>
      <c r="Q10" s="308"/>
      <c r="R10" s="308"/>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110</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111</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118</v>
      </c>
      <c r="C14" s="20" t="s">
        <v>54</v>
      </c>
      <c r="D14" s="20" t="s">
        <v>115</v>
      </c>
      <c r="E14" s="20" t="s">
        <v>116</v>
      </c>
      <c r="F14" s="20" t="s">
        <v>159</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117</v>
      </c>
      <c r="B15" s="57" t="s">
        <v>119</v>
      </c>
      <c r="C15" s="20" t="s">
        <v>54</v>
      </c>
      <c r="D15" s="20" t="s">
        <v>115</v>
      </c>
      <c r="E15" s="20" t="s">
        <v>116</v>
      </c>
      <c r="F15" s="20" t="s">
        <v>158</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112</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120</v>
      </c>
      <c r="C17" s="20" t="s">
        <v>54</v>
      </c>
      <c r="D17" s="20" t="s">
        <v>115</v>
      </c>
      <c r="E17" s="20" t="s">
        <v>101</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113</v>
      </c>
      <c r="B18" s="339" t="s">
        <v>191</v>
      </c>
      <c r="C18" s="339"/>
      <c r="D18" s="339"/>
      <c r="E18" s="339"/>
      <c r="F18" s="339"/>
      <c r="G18" s="339"/>
      <c r="H18" s="339"/>
      <c r="I18" s="339"/>
      <c r="J18" s="339"/>
      <c r="K18" s="339"/>
      <c r="L18" s="339"/>
      <c r="M18" s="339"/>
      <c r="N18" s="339"/>
      <c r="O18" s="339"/>
      <c r="P18" s="339"/>
      <c r="Q18" s="339"/>
      <c r="R18" s="339"/>
    </row>
    <row r="19" spans="1:18" ht="36" customHeight="1">
      <c r="A19" s="5" t="s">
        <v>121</v>
      </c>
      <c r="B19" s="339" t="s">
        <v>114</v>
      </c>
      <c r="C19" s="339"/>
      <c r="D19" s="339"/>
      <c r="E19" s="339"/>
      <c r="F19" s="339"/>
      <c r="G19" s="339"/>
      <c r="H19" s="339"/>
      <c r="I19" s="339"/>
      <c r="J19" s="339"/>
      <c r="K19" s="339"/>
      <c r="L19" s="339"/>
      <c r="M19" s="339"/>
      <c r="N19" s="339"/>
      <c r="O19" s="339"/>
      <c r="P19" s="339"/>
      <c r="Q19" s="339"/>
      <c r="R19" s="339"/>
    </row>
  </sheetData>
  <sheetProtection/>
  <mergeCells count="33">
    <mergeCell ref="A5:R5"/>
    <mergeCell ref="A6:R6"/>
    <mergeCell ref="A1:R1"/>
    <mergeCell ref="A4:R4"/>
    <mergeCell ref="N7:R7"/>
    <mergeCell ref="A8:A10"/>
    <mergeCell ref="I8:J8"/>
    <mergeCell ref="A3:R3"/>
    <mergeCell ref="I9:I10"/>
    <mergeCell ref="A2:R2"/>
    <mergeCell ref="B19:R19"/>
    <mergeCell ref="O9:O10"/>
    <mergeCell ref="P9:P10"/>
    <mergeCell ref="F9:F10"/>
    <mergeCell ref="C8:C10"/>
    <mergeCell ref="J9:J10"/>
    <mergeCell ref="E8:E10"/>
    <mergeCell ref="M9:M10"/>
    <mergeCell ref="B18:R18"/>
    <mergeCell ref="Q8:R8"/>
    <mergeCell ref="Q9:Q10"/>
    <mergeCell ref="R9:R10"/>
    <mergeCell ref="O8:P8"/>
    <mergeCell ref="M8:N8"/>
    <mergeCell ref="K8:L8"/>
    <mergeCell ref="F8:H8"/>
    <mergeCell ref="L9:L10"/>
    <mergeCell ref="B8:B10"/>
    <mergeCell ref="H9:H10"/>
    <mergeCell ref="N9:N10"/>
    <mergeCell ref="G9:G10"/>
    <mergeCell ref="K9:K10"/>
    <mergeCell ref="D8:D10"/>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05" t="s">
        <v>126</v>
      </c>
      <c r="B1" s="305"/>
      <c r="C1" s="305"/>
      <c r="D1" s="305"/>
      <c r="E1" s="305"/>
      <c r="F1" s="305"/>
      <c r="G1" s="305"/>
      <c r="H1" s="305"/>
      <c r="I1" s="31"/>
    </row>
    <row r="2" spans="1:9" ht="31.5" customHeight="1" hidden="1">
      <c r="A2" s="307" t="e">
        <f>'B.01_TH'!#REF!</f>
        <v>#REF!</v>
      </c>
      <c r="B2" s="307"/>
      <c r="C2" s="307"/>
      <c r="D2" s="307"/>
      <c r="E2" s="307"/>
      <c r="F2" s="307"/>
      <c r="G2" s="307"/>
      <c r="H2" s="307"/>
      <c r="I2" s="31"/>
    </row>
    <row r="3" spans="1:9" ht="30" customHeight="1">
      <c r="A3" s="307" t="e">
        <f>'B.01_TH'!#REF!</f>
        <v>#REF!</v>
      </c>
      <c r="B3" s="307"/>
      <c r="C3" s="307"/>
      <c r="D3" s="307"/>
      <c r="E3" s="307"/>
      <c r="F3" s="307"/>
      <c r="G3" s="307"/>
      <c r="H3" s="307"/>
      <c r="I3" s="31"/>
    </row>
    <row r="4" spans="1:9" ht="22.5" customHeight="1" hidden="1">
      <c r="A4" s="307" t="e">
        <f>'B.01_TH'!#REF!</f>
        <v>#REF!</v>
      </c>
      <c r="B4" s="307"/>
      <c r="C4" s="307"/>
      <c r="D4" s="307"/>
      <c r="E4" s="307"/>
      <c r="F4" s="307"/>
      <c r="G4" s="307"/>
      <c r="H4" s="307"/>
      <c r="I4" s="31"/>
    </row>
    <row r="5" spans="1:9" ht="30" customHeight="1" hidden="1">
      <c r="A5" s="307" t="s">
        <v>133</v>
      </c>
      <c r="B5" s="307"/>
      <c r="C5" s="307"/>
      <c r="D5" s="307"/>
      <c r="E5" s="307"/>
      <c r="F5" s="307"/>
      <c r="G5" s="307"/>
      <c r="H5" s="307"/>
      <c r="I5" s="31"/>
    </row>
    <row r="6" spans="1:9" ht="30" customHeight="1" hidden="1">
      <c r="A6" s="307" t="e">
        <f>'B.01_TH'!#REF!</f>
        <v>#REF!</v>
      </c>
      <c r="B6" s="307"/>
      <c r="C6" s="307"/>
      <c r="D6" s="307"/>
      <c r="E6" s="307"/>
      <c r="F6" s="307"/>
      <c r="G6" s="307"/>
      <c r="H6" s="307"/>
      <c r="I6" s="31"/>
    </row>
    <row r="7" spans="1:9" ht="20.25" customHeight="1">
      <c r="A7" s="5"/>
      <c r="B7" s="4"/>
      <c r="C7" s="5"/>
      <c r="D7" s="5"/>
      <c r="E7" s="100"/>
      <c r="F7" s="100"/>
      <c r="G7" s="330" t="s">
        <v>130</v>
      </c>
      <c r="H7" s="330"/>
      <c r="I7" s="70"/>
    </row>
    <row r="8" spans="1:9" ht="89.25" customHeight="1">
      <c r="A8" s="68" t="s">
        <v>1</v>
      </c>
      <c r="B8" s="68" t="s">
        <v>29</v>
      </c>
      <c r="C8" s="68" t="s">
        <v>8</v>
      </c>
      <c r="D8" s="68" t="s">
        <v>30</v>
      </c>
      <c r="E8" s="86" t="s">
        <v>127</v>
      </c>
      <c r="F8" s="193" t="s">
        <v>92</v>
      </c>
      <c r="G8" s="193" t="s">
        <v>128</v>
      </c>
      <c r="H8" s="85" t="s">
        <v>3</v>
      </c>
      <c r="I8" s="102"/>
    </row>
    <row r="9" spans="1:9" ht="115.5" customHeight="1">
      <c r="A9" s="10">
        <v>1</v>
      </c>
      <c r="B9" s="106" t="s">
        <v>129</v>
      </c>
      <c r="C9" s="10" t="s">
        <v>45</v>
      </c>
      <c r="D9" s="10" t="s">
        <v>45</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151" t="s">
        <v>179</v>
      </c>
      <c r="B2" s="151" t="s">
        <v>177</v>
      </c>
      <c r="C2" s="151" t="s">
        <v>10</v>
      </c>
      <c r="D2" s="151" t="s">
        <v>178</v>
      </c>
    </row>
    <row r="3" spans="1:4" ht="15">
      <c r="A3" s="152">
        <v>1</v>
      </c>
      <c r="B3" s="154" t="s">
        <v>37</v>
      </c>
      <c r="C3" s="157">
        <v>1590000000</v>
      </c>
      <c r="D3" s="157">
        <v>176343000</v>
      </c>
    </row>
    <row r="4" spans="1:4" ht="15">
      <c r="A4" s="152">
        <v>2</v>
      </c>
      <c r="B4" s="154" t="s">
        <v>180</v>
      </c>
      <c r="C4" s="157">
        <v>5481990000</v>
      </c>
      <c r="D4" s="157">
        <v>348541295</v>
      </c>
    </row>
    <row r="5" spans="1:4" ht="15">
      <c r="A5" s="152">
        <v>3</v>
      </c>
      <c r="B5" s="155" t="s">
        <v>74</v>
      </c>
      <c r="C5" s="157">
        <v>1958000000</v>
      </c>
      <c r="D5" s="157">
        <v>255891445</v>
      </c>
    </row>
    <row r="6" spans="1:4" ht="30">
      <c r="A6" s="152">
        <v>4</v>
      </c>
      <c r="B6" s="155" t="s">
        <v>181</v>
      </c>
      <c r="C6" s="157">
        <v>3780000000</v>
      </c>
      <c r="D6" s="157">
        <v>346002892</v>
      </c>
    </row>
    <row r="7" spans="1:4" ht="15">
      <c r="A7" s="152">
        <v>5</v>
      </c>
      <c r="B7" s="154" t="s">
        <v>34</v>
      </c>
      <c r="C7" s="157">
        <v>4453496000</v>
      </c>
      <c r="D7" s="157">
        <v>207223000</v>
      </c>
    </row>
    <row r="8" spans="1:4" ht="15">
      <c r="A8" s="152">
        <v>6</v>
      </c>
      <c r="B8" s="154" t="s">
        <v>40</v>
      </c>
      <c r="C8" s="157">
        <v>3386867679</v>
      </c>
      <c r="D8" s="157">
        <v>355968758</v>
      </c>
    </row>
    <row r="9" spans="1:4" ht="15">
      <c r="A9" s="152">
        <v>7</v>
      </c>
      <c r="B9" s="154" t="s">
        <v>41</v>
      </c>
      <c r="C9" s="153">
        <v>3214313324</v>
      </c>
      <c r="D9" s="157">
        <v>294327057</v>
      </c>
    </row>
    <row r="10" spans="1:4" ht="15">
      <c r="A10" s="152">
        <v>8</v>
      </c>
      <c r="B10" s="156" t="s">
        <v>160</v>
      </c>
      <c r="C10" s="157">
        <v>775000000</v>
      </c>
      <c r="D10" s="157">
        <v>1222400</v>
      </c>
    </row>
    <row r="11" spans="1:4" ht="15">
      <c r="A11" s="152">
        <v>9</v>
      </c>
      <c r="B11" s="154" t="s">
        <v>104</v>
      </c>
      <c r="C11" s="157">
        <v>4045571616</v>
      </c>
      <c r="D11" s="157">
        <v>114153074</v>
      </c>
    </row>
    <row r="12" spans="1:4" ht="15">
      <c r="A12" s="152">
        <v>10</v>
      </c>
      <c r="B12" s="154" t="s">
        <v>182</v>
      </c>
      <c r="C12" s="157">
        <v>3456626461</v>
      </c>
      <c r="D12" s="157">
        <v>6593102</v>
      </c>
    </row>
    <row r="13" spans="1:4" ht="15">
      <c r="A13" s="152">
        <v>11</v>
      </c>
      <c r="B13" s="154" t="s">
        <v>183</v>
      </c>
      <c r="C13" s="157">
        <v>3411481000</v>
      </c>
      <c r="D13" s="157">
        <v>26875880</v>
      </c>
    </row>
    <row r="14" spans="1:4" ht="15">
      <c r="A14" s="152">
        <v>12</v>
      </c>
      <c r="B14" s="154" t="s">
        <v>42</v>
      </c>
      <c r="C14" s="157">
        <v>4466642000</v>
      </c>
      <c r="D14" s="157">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Admin</cp:lastModifiedBy>
  <cp:lastPrinted>2020-12-14T06:38:22Z</cp:lastPrinted>
  <dcterms:created xsi:type="dcterms:W3CDTF">2017-11-20T03:08:12Z</dcterms:created>
  <dcterms:modified xsi:type="dcterms:W3CDTF">2020-12-14T08:12:49Z</dcterms:modified>
  <cp:category/>
  <cp:version/>
  <cp:contentType/>
  <cp:contentStatus/>
</cp:coreProperties>
</file>