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730" windowHeight="9990" firstSheet="7" activeTab="8"/>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s>
  <externalReferences>
    <externalReference r:id="rId11"/>
    <externalReference r:id="rId12"/>
    <externalReference r:id="rId13"/>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1'!$A$2:$S$21</definedName>
    <definedName name="_xlnm.Print_Area" localSheetId="8">'Biểu 2'!$A$1:$AH$109</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2'!$7:$11</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AE108" i="5" l="1"/>
  <c r="AE106" i="5" s="1"/>
  <c r="AD108" i="5"/>
  <c r="AB107" i="5"/>
  <c r="AB106" i="5" s="1"/>
  <c r="AC107" i="5"/>
  <c r="AC106" i="5" s="1"/>
  <c r="AB102" i="5"/>
  <c r="AB101" i="5" s="1"/>
  <c r="AB99" i="5" s="1"/>
  <c r="AC102" i="5"/>
  <c r="AC101" i="5" s="1"/>
  <c r="AC99" i="5" s="1"/>
  <c r="AD102" i="5"/>
  <c r="AD101" i="5" s="1"/>
  <c r="AD99" i="5" s="1"/>
  <c r="P20" i="18" s="1"/>
  <c r="AE102" i="5"/>
  <c r="AE101" i="5" s="1"/>
  <c r="AE99" i="5" s="1"/>
  <c r="AB95" i="5"/>
  <c r="AC95" i="5"/>
  <c r="AC94" i="5" s="1"/>
  <c r="AD95" i="5"/>
  <c r="AE95" i="5"/>
  <c r="AE94" i="5" s="1"/>
  <c r="AE92" i="5" s="1"/>
  <c r="AC89" i="5"/>
  <c r="AB90" i="5"/>
  <c r="AB89" i="5" s="1"/>
  <c r="AC90" i="5"/>
  <c r="AE90" i="5"/>
  <c r="AB75" i="5"/>
  <c r="AC75" i="5"/>
  <c r="AE72" i="5"/>
  <c r="AE69" i="5"/>
  <c r="AB67" i="5"/>
  <c r="AE58" i="5"/>
  <c r="AB58" i="5"/>
  <c r="AC58" i="5"/>
  <c r="AD58" i="5"/>
  <c r="AB52" i="5"/>
  <c r="AC52" i="5"/>
  <c r="AD49" i="5"/>
  <c r="AE49" i="5"/>
  <c r="AB32" i="5"/>
  <c r="AC32" i="5"/>
  <c r="AB16" i="5"/>
  <c r="AB15" i="5" s="1"/>
  <c r="AB14" i="5" s="1"/>
  <c r="AC16" i="5"/>
  <c r="AC15" i="5" s="1"/>
  <c r="AC14" i="5" s="1"/>
  <c r="AD16" i="5"/>
  <c r="AE16" i="5"/>
  <c r="M12" i="18"/>
  <c r="N12" i="18"/>
  <c r="R13" i="18"/>
  <c r="M13" i="18"/>
  <c r="N13" i="18"/>
  <c r="B21" i="18"/>
  <c r="L21" i="18"/>
  <c r="K21" i="18" s="1"/>
  <c r="H21" i="18"/>
  <c r="G21" i="18" s="1"/>
  <c r="R12" i="18"/>
  <c r="R11" i="18" s="1"/>
  <c r="AE81" i="5"/>
  <c r="AE75" i="5" s="1"/>
  <c r="AE85" i="5"/>
  <c r="AA85" i="5"/>
  <c r="AD81" i="5"/>
  <c r="AG106" i="5"/>
  <c r="AF106" i="5"/>
  <c r="X106" i="5"/>
  <c r="W106" i="5"/>
  <c r="V106" i="5"/>
  <c r="U106" i="5"/>
  <c r="O108" i="5"/>
  <c r="O106" i="5" s="1"/>
  <c r="M108" i="5"/>
  <c r="M106" i="5" s="1"/>
  <c r="L108" i="5"/>
  <c r="L106" i="5" s="1"/>
  <c r="K108" i="5"/>
  <c r="J108" i="5"/>
  <c r="N108" i="5"/>
  <c r="N106" i="5" s="1"/>
  <c r="AA106" i="5"/>
  <c r="Z106" i="5"/>
  <c r="R106" i="5"/>
  <c r="Q106" i="5"/>
  <c r="I106" i="5"/>
  <c r="H106" i="5"/>
  <c r="AG102" i="5"/>
  <c r="AG101" i="5" s="1"/>
  <c r="AG99" i="5" s="1"/>
  <c r="AF102" i="5"/>
  <c r="AF101" i="5" s="1"/>
  <c r="AF99" i="5" s="1"/>
  <c r="AA99" i="5"/>
  <c r="Z99" i="5"/>
  <c r="AD96" i="5"/>
  <c r="Z96" i="5"/>
  <c r="AG95" i="5"/>
  <c r="AG94" i="5" s="1"/>
  <c r="AG92" i="5" s="1"/>
  <c r="AF95" i="5"/>
  <c r="AF94" i="5" s="1"/>
  <c r="AF92" i="5" s="1"/>
  <c r="AB94" i="5"/>
  <c r="AA92" i="5"/>
  <c r="Z92" i="5"/>
  <c r="Z91" i="5"/>
  <c r="Z90" i="5" s="1"/>
  <c r="AG90" i="5"/>
  <c r="AG89" i="5" s="1"/>
  <c r="AF90" i="5"/>
  <c r="AF89" i="5" s="1"/>
  <c r="AA90" i="5"/>
  <c r="AD88" i="5"/>
  <c r="AE91" i="5" s="1"/>
  <c r="Z88" i="5"/>
  <c r="AG87" i="5"/>
  <c r="AF87" i="5"/>
  <c r="AE87" i="5"/>
  <c r="AE84" i="5"/>
  <c r="AD84" i="5" s="1"/>
  <c r="Z84" i="5"/>
  <c r="AE83" i="5"/>
  <c r="AD83" i="5" s="1"/>
  <c r="Z83" i="5"/>
  <c r="AE82" i="5"/>
  <c r="AD82" i="5" s="1"/>
  <c r="AA82" i="5"/>
  <c r="AD77" i="5"/>
  <c r="AD75" i="5" s="1"/>
  <c r="AG75" i="5"/>
  <c r="AF75" i="5"/>
  <c r="Y75" i="5"/>
  <c r="AD72" i="5"/>
  <c r="AB72" i="5"/>
  <c r="AC69" i="5"/>
  <c r="AB69" i="5" s="1"/>
  <c r="AE68" i="5"/>
  <c r="AD68" i="5" s="1"/>
  <c r="AG67" i="5"/>
  <c r="AF67" i="5"/>
  <c r="Y67" i="5"/>
  <c r="AG58" i="5"/>
  <c r="AG55" i="5" s="1"/>
  <c r="AF58" i="5"/>
  <c r="AF55" i="5" s="1"/>
  <c r="AG56" i="5"/>
  <c r="AF56" i="5"/>
  <c r="AE56" i="5"/>
  <c r="AE55" i="5" s="1"/>
  <c r="AD56" i="5"/>
  <c r="AD54" i="5"/>
  <c r="AE54" i="5" s="1"/>
  <c r="AE52" i="5" s="1"/>
  <c r="Z54" i="5"/>
  <c r="AD53" i="5"/>
  <c r="AE53" i="5" s="1"/>
  <c r="AG52" i="5"/>
  <c r="AF52" i="5"/>
  <c r="Z51" i="5"/>
  <c r="AG49" i="5"/>
  <c r="AF49" i="5"/>
  <c r="AD47" i="5"/>
  <c r="AE47" i="5" s="1"/>
  <c r="AD46" i="5"/>
  <c r="AE46" i="5" s="1"/>
  <c r="AD45" i="5"/>
  <c r="AE45" i="5" s="1"/>
  <c r="AD44" i="5"/>
  <c r="AE44" i="5" s="1"/>
  <c r="AD43" i="5"/>
  <c r="AE43" i="5" s="1"/>
  <c r="AD42" i="5"/>
  <c r="AE42" i="5" s="1"/>
  <c r="AD41" i="5"/>
  <c r="AE41" i="5" s="1"/>
  <c r="AD40" i="5"/>
  <c r="AD39" i="5"/>
  <c r="AD37" i="5"/>
  <c r="AD36" i="5"/>
  <c r="AE36" i="5" s="1"/>
  <c r="AD35" i="5"/>
  <c r="AE35" i="5" s="1"/>
  <c r="AD34" i="5"/>
  <c r="AE34" i="5" s="1"/>
  <c r="AD33" i="5"/>
  <c r="AE33" i="5" s="1"/>
  <c r="AE32" i="5" s="1"/>
  <c r="AG32" i="5"/>
  <c r="AF32" i="5"/>
  <c r="AG16" i="5"/>
  <c r="AF16" i="5"/>
  <c r="AA15" i="5"/>
  <c r="AA14" i="5" s="1"/>
  <c r="Z15" i="5"/>
  <c r="Z14" i="5" s="1"/>
  <c r="Y14" i="5"/>
  <c r="Y13" i="5" s="1"/>
  <c r="B18" i="18"/>
  <c r="AE48" i="5" l="1"/>
  <c r="AE67" i="5"/>
  <c r="AD55" i="5"/>
  <c r="P16" i="18" s="1"/>
  <c r="O16" i="18" s="1"/>
  <c r="AD32" i="5"/>
  <c r="AD15" i="5" s="1"/>
  <c r="AC67" i="5"/>
  <c r="AC66" i="5" s="1"/>
  <c r="AC64" i="5" s="1"/>
  <c r="AC13" i="5" s="1"/>
  <c r="AA13" i="5"/>
  <c r="AD52" i="5"/>
  <c r="AD48" i="5" s="1"/>
  <c r="P15" i="18" s="1"/>
  <c r="O15" i="18" s="1"/>
  <c r="AD106" i="5"/>
  <c r="P21" i="18" s="1"/>
  <c r="O21" i="18" s="1"/>
  <c r="O20" i="18"/>
  <c r="Q13" i="18"/>
  <c r="Q12" i="18" s="1"/>
  <c r="Q11" i="18" s="1"/>
  <c r="AG15" i="5"/>
  <c r="Z13" i="5"/>
  <c r="AD94" i="5"/>
  <c r="AD92" i="5" s="1"/>
  <c r="P19" i="18" s="1"/>
  <c r="O19" i="18" s="1"/>
  <c r="AG48" i="5"/>
  <c r="AG66" i="5"/>
  <c r="AG64" i="5" s="1"/>
  <c r="AD69" i="5"/>
  <c r="AD67" i="5" s="1"/>
  <c r="AD87" i="5"/>
  <c r="AF15" i="5"/>
  <c r="AF48" i="5"/>
  <c r="AE15" i="5"/>
  <c r="AF66" i="5"/>
  <c r="AF64" i="5" s="1"/>
  <c r="AB66" i="5"/>
  <c r="AB64" i="5" s="1"/>
  <c r="AB13" i="5" s="1"/>
  <c r="AD91" i="5"/>
  <c r="AD90" i="5" s="1"/>
  <c r="AD89" i="5" s="1"/>
  <c r="AE89" i="5"/>
  <c r="AE86" i="5" s="1"/>
  <c r="N67" i="5"/>
  <c r="O67" i="5"/>
  <c r="P67" i="5"/>
  <c r="V82" i="5"/>
  <c r="U82" i="5" s="1"/>
  <c r="V84" i="5"/>
  <c r="U84" i="5" s="1"/>
  <c r="Q84" i="5"/>
  <c r="V83" i="5"/>
  <c r="U83" i="5" s="1"/>
  <c r="Q83" i="5"/>
  <c r="R82" i="5"/>
  <c r="N11" i="18"/>
  <c r="M11" i="18"/>
  <c r="N75" i="5"/>
  <c r="O75" i="5"/>
  <c r="P75" i="5"/>
  <c r="S75" i="5"/>
  <c r="T75" i="5"/>
  <c r="X102" i="5"/>
  <c r="X101" i="5" s="1"/>
  <c r="X99" i="5" s="1"/>
  <c r="W102" i="5"/>
  <c r="W101" i="5" s="1"/>
  <c r="W99" i="5" s="1"/>
  <c r="V102" i="5"/>
  <c r="V101" i="5" s="1"/>
  <c r="V99" i="5" s="1"/>
  <c r="U102" i="5"/>
  <c r="U101" i="5" s="1"/>
  <c r="U99" i="5" s="1"/>
  <c r="L20" i="18" s="1"/>
  <c r="K20" i="18" s="1"/>
  <c r="T102" i="5"/>
  <c r="T101" i="5" s="1"/>
  <c r="S102" i="5"/>
  <c r="S101" i="5" s="1"/>
  <c r="R99" i="5"/>
  <c r="Q99" i="5"/>
  <c r="U96" i="5"/>
  <c r="U95" i="5" s="1"/>
  <c r="U94" i="5" s="1"/>
  <c r="U92" i="5" s="1"/>
  <c r="L19" i="18" s="1"/>
  <c r="K19" i="18" s="1"/>
  <c r="Q96" i="5"/>
  <c r="X95" i="5"/>
  <c r="X94" i="5" s="1"/>
  <c r="X92" i="5" s="1"/>
  <c r="W95" i="5"/>
  <c r="W94" i="5" s="1"/>
  <c r="W92" i="5" s="1"/>
  <c r="V95" i="5"/>
  <c r="V94" i="5" s="1"/>
  <c r="V92" i="5" s="1"/>
  <c r="T95" i="5"/>
  <c r="T94" i="5" s="1"/>
  <c r="S95" i="5"/>
  <c r="S94" i="5" s="1"/>
  <c r="R92" i="5"/>
  <c r="Q92" i="5"/>
  <c r="Q91" i="5"/>
  <c r="Q90" i="5" s="1"/>
  <c r="X90" i="5"/>
  <c r="X89" i="5" s="1"/>
  <c r="W90" i="5"/>
  <c r="W89" i="5" s="1"/>
  <c r="T90" i="5"/>
  <c r="T89" i="5" s="1"/>
  <c r="S90" i="5"/>
  <c r="S89" i="5" s="1"/>
  <c r="R90" i="5"/>
  <c r="U88" i="5"/>
  <c r="V91" i="5" s="1"/>
  <c r="U91" i="5" s="1"/>
  <c r="U90" i="5" s="1"/>
  <c r="U89" i="5" s="1"/>
  <c r="Q88" i="5"/>
  <c r="X87" i="5"/>
  <c r="W87" i="5"/>
  <c r="V87" i="5"/>
  <c r="U80" i="5"/>
  <c r="V80" i="5" s="1"/>
  <c r="U77" i="5"/>
  <c r="X75" i="5"/>
  <c r="W75" i="5"/>
  <c r="V72" i="5"/>
  <c r="U72" i="5" s="1"/>
  <c r="S72" i="5"/>
  <c r="T69" i="5"/>
  <c r="V69" i="5" s="1"/>
  <c r="V68" i="5"/>
  <c r="U68" i="5" s="1"/>
  <c r="X67" i="5"/>
  <c r="W67" i="5"/>
  <c r="X58" i="5"/>
  <c r="W58" i="5"/>
  <c r="V58" i="5"/>
  <c r="U58" i="5"/>
  <c r="X56" i="5"/>
  <c r="W56" i="5"/>
  <c r="V56" i="5"/>
  <c r="V55" i="5" s="1"/>
  <c r="U56" i="5"/>
  <c r="U55" i="5" s="1"/>
  <c r="L16" i="18" s="1"/>
  <c r="K16" i="18" s="1"/>
  <c r="X55" i="5"/>
  <c r="W55" i="5"/>
  <c r="U54" i="5"/>
  <c r="V54" i="5" s="1"/>
  <c r="Q54" i="5"/>
  <c r="U53" i="5"/>
  <c r="V53" i="5" s="1"/>
  <c r="X52" i="5"/>
  <c r="W52" i="5"/>
  <c r="T52" i="5"/>
  <c r="S52" i="5"/>
  <c r="Q51" i="5"/>
  <c r="X49" i="5"/>
  <c r="W49" i="5"/>
  <c r="V49" i="5"/>
  <c r="U49" i="5"/>
  <c r="U47" i="5"/>
  <c r="V47" i="5" s="1"/>
  <c r="U46" i="5"/>
  <c r="V46" i="5" s="1"/>
  <c r="U45" i="5"/>
  <c r="V45" i="5" s="1"/>
  <c r="U44" i="5"/>
  <c r="V44" i="5" s="1"/>
  <c r="U43" i="5"/>
  <c r="V43" i="5" s="1"/>
  <c r="U42" i="5"/>
  <c r="V42" i="5" s="1"/>
  <c r="U41" i="5"/>
  <c r="V41" i="5" s="1"/>
  <c r="U40" i="5"/>
  <c r="U39" i="5"/>
  <c r="U37" i="5"/>
  <c r="U36" i="5"/>
  <c r="V36" i="5" s="1"/>
  <c r="U35" i="5"/>
  <c r="V35" i="5" s="1"/>
  <c r="U34" i="5"/>
  <c r="V34" i="5" s="1"/>
  <c r="U33" i="5"/>
  <c r="V33" i="5" s="1"/>
  <c r="X32" i="5"/>
  <c r="W32" i="5"/>
  <c r="X16" i="5"/>
  <c r="W16" i="5"/>
  <c r="V16" i="5"/>
  <c r="U16" i="5"/>
  <c r="T16" i="5"/>
  <c r="T15" i="5" s="1"/>
  <c r="T14" i="5" s="1"/>
  <c r="S16" i="5"/>
  <c r="S15" i="5" s="1"/>
  <c r="S14" i="5" s="1"/>
  <c r="R15" i="5"/>
  <c r="R14" i="5" s="1"/>
  <c r="Q15" i="5"/>
  <c r="Q14" i="5" s="1"/>
  <c r="P14" i="5"/>
  <c r="P13" i="5" s="1"/>
  <c r="L40" i="5"/>
  <c r="L39" i="5"/>
  <c r="AD14" i="5" l="1"/>
  <c r="P14" i="18"/>
  <c r="AD86" i="5"/>
  <c r="P18" i="18" s="1"/>
  <c r="O18" i="18" s="1"/>
  <c r="AD66" i="5"/>
  <c r="AD64" i="5" s="1"/>
  <c r="AG14" i="5"/>
  <c r="AG13" i="5" s="1"/>
  <c r="V67" i="5"/>
  <c r="R13" i="5"/>
  <c r="Q13" i="5"/>
  <c r="X66" i="5"/>
  <c r="X64" i="5" s="1"/>
  <c r="V75" i="5"/>
  <c r="AE66" i="5"/>
  <c r="AE64" i="5" s="1"/>
  <c r="AE14" i="5"/>
  <c r="U75" i="5"/>
  <c r="AF14" i="5"/>
  <c r="AF13" i="5" s="1"/>
  <c r="T67" i="5"/>
  <c r="T66" i="5" s="1"/>
  <c r="T64" i="5" s="1"/>
  <c r="T13" i="5" s="1"/>
  <c r="X48" i="5"/>
  <c r="V52" i="5"/>
  <c r="V48" i="5" s="1"/>
  <c r="U87" i="5"/>
  <c r="U86" i="5" s="1"/>
  <c r="X15" i="5"/>
  <c r="U52" i="5"/>
  <c r="U48" i="5" s="1"/>
  <c r="L15" i="18" s="1"/>
  <c r="K15" i="18" s="1"/>
  <c r="W66" i="5"/>
  <c r="W64" i="5" s="1"/>
  <c r="V32" i="5"/>
  <c r="V15" i="5" s="1"/>
  <c r="W15" i="5"/>
  <c r="W48" i="5"/>
  <c r="U69" i="5"/>
  <c r="U67" i="5" s="1"/>
  <c r="S69" i="5"/>
  <c r="U32" i="5"/>
  <c r="U15" i="5" s="1"/>
  <c r="L14" i="18" s="1"/>
  <c r="V90" i="5"/>
  <c r="V89" i="5" s="1"/>
  <c r="V86" i="5" s="1"/>
  <c r="L18" i="18" s="1"/>
  <c r="K18" i="18" s="1"/>
  <c r="L77" i="5"/>
  <c r="W14" i="5" l="1"/>
  <c r="AE13" i="5"/>
  <c r="L13" i="18"/>
  <c r="K13" i="18" s="1"/>
  <c r="K14" i="18"/>
  <c r="P13" i="18"/>
  <c r="O13" i="18" s="1"/>
  <c r="O14" i="18"/>
  <c r="AD13" i="5"/>
  <c r="P17" i="18"/>
  <c r="X14" i="5"/>
  <c r="X13" i="5" s="1"/>
  <c r="V66" i="5"/>
  <c r="V64" i="5" s="1"/>
  <c r="S67" i="5"/>
  <c r="S66" i="5" s="1"/>
  <c r="S64" i="5" s="1"/>
  <c r="S13" i="5" s="1"/>
  <c r="W13" i="5"/>
  <c r="U14" i="5"/>
  <c r="V14" i="5"/>
  <c r="U66" i="5"/>
  <c r="J95" i="5"/>
  <c r="J94" i="5" s="1"/>
  <c r="K95" i="5"/>
  <c r="K94" i="5" s="1"/>
  <c r="J102" i="5"/>
  <c r="J101" i="5" s="1"/>
  <c r="K102" i="5"/>
  <c r="K101" i="5" s="1"/>
  <c r="L37" i="5"/>
  <c r="L80" i="5"/>
  <c r="M80" i="5" s="1"/>
  <c r="M75" i="5" s="1"/>
  <c r="N32" i="5"/>
  <c r="O32" i="5"/>
  <c r="G75" i="5"/>
  <c r="L102" i="5"/>
  <c r="L101" i="5" s="1"/>
  <c r="L99" i="5" s="1"/>
  <c r="H20" i="18" s="1"/>
  <c r="G20" i="18" s="1"/>
  <c r="M102" i="5"/>
  <c r="M101" i="5" s="1"/>
  <c r="M99" i="5" s="1"/>
  <c r="M95" i="5"/>
  <c r="B20" i="18"/>
  <c r="B19" i="18"/>
  <c r="G14" i="5"/>
  <c r="G13" i="5" s="1"/>
  <c r="O102" i="5"/>
  <c r="O101" i="5" s="1"/>
  <c r="O99" i="5" s="1"/>
  <c r="N102" i="5"/>
  <c r="N101" i="5" s="1"/>
  <c r="N99" i="5" s="1"/>
  <c r="I99" i="5"/>
  <c r="H99" i="5"/>
  <c r="H96" i="5"/>
  <c r="O95" i="5"/>
  <c r="O94" i="5" s="1"/>
  <c r="N95" i="5"/>
  <c r="N94" i="5" s="1"/>
  <c r="I92" i="5"/>
  <c r="H92" i="5"/>
  <c r="O17" i="18" l="1"/>
  <c r="P12" i="18"/>
  <c r="V13" i="5"/>
  <c r="L75" i="5"/>
  <c r="U64" i="5"/>
  <c r="U13" i="5" s="1"/>
  <c r="O92" i="5"/>
  <c r="N92" i="5"/>
  <c r="L17" i="18" l="1"/>
  <c r="P11" i="18"/>
  <c r="O12" i="18"/>
  <c r="O11" i="18" s="1"/>
  <c r="L96" i="5"/>
  <c r="M94" i="5"/>
  <c r="M92" i="5" s="1"/>
  <c r="J12" i="18"/>
  <c r="J11" i="18" s="1"/>
  <c r="L36" i="5"/>
  <c r="M36" i="5" s="1"/>
  <c r="H91" i="5"/>
  <c r="H90" i="5" s="1"/>
  <c r="O90" i="5"/>
  <c r="O89" i="5" s="1"/>
  <c r="N90" i="5"/>
  <c r="N89" i="5" s="1"/>
  <c r="K90" i="5"/>
  <c r="K89" i="5" s="1"/>
  <c r="J90" i="5"/>
  <c r="J89" i="5" s="1"/>
  <c r="I90" i="5"/>
  <c r="L88" i="5"/>
  <c r="L87" i="5" s="1"/>
  <c r="H88" i="5"/>
  <c r="O87" i="5"/>
  <c r="N87" i="5"/>
  <c r="M87" i="5"/>
  <c r="M72" i="5"/>
  <c r="L72" i="5" s="1"/>
  <c r="J72" i="5"/>
  <c r="K69" i="5"/>
  <c r="M68" i="5"/>
  <c r="L68" i="5" s="1"/>
  <c r="O66" i="5"/>
  <c r="O64" i="5" s="1"/>
  <c r="N66" i="5"/>
  <c r="N64" i="5" s="1"/>
  <c r="O58" i="5"/>
  <c r="N58" i="5"/>
  <c r="M58" i="5"/>
  <c r="L58" i="5"/>
  <c r="O56" i="5"/>
  <c r="N56" i="5"/>
  <c r="N55" i="5" s="1"/>
  <c r="M56" i="5"/>
  <c r="L56" i="5"/>
  <c r="O55" i="5"/>
  <c r="L54" i="5"/>
  <c r="M54" i="5" s="1"/>
  <c r="H54" i="5"/>
  <c r="L53" i="5"/>
  <c r="M53" i="5" s="1"/>
  <c r="O52" i="5"/>
  <c r="N52" i="5"/>
  <c r="K52" i="5"/>
  <c r="J52" i="5"/>
  <c r="H51" i="5"/>
  <c r="O49" i="5"/>
  <c r="N49" i="5"/>
  <c r="M49" i="5"/>
  <c r="L49" i="5"/>
  <c r="L47" i="5"/>
  <c r="M47" i="5" s="1"/>
  <c r="L46" i="5"/>
  <c r="M46" i="5" s="1"/>
  <c r="L45" i="5"/>
  <c r="M45" i="5" s="1"/>
  <c r="L44" i="5"/>
  <c r="M44" i="5" s="1"/>
  <c r="L43" i="5"/>
  <c r="M43" i="5" s="1"/>
  <c r="L42" i="5"/>
  <c r="M42" i="5" s="1"/>
  <c r="L41" i="5"/>
  <c r="M41" i="5" s="1"/>
  <c r="L35" i="5"/>
  <c r="M35" i="5" s="1"/>
  <c r="L34" i="5"/>
  <c r="L33" i="5"/>
  <c r="O16" i="5"/>
  <c r="O15" i="5" s="1"/>
  <c r="N16" i="5"/>
  <c r="N15" i="5" s="1"/>
  <c r="M16" i="5"/>
  <c r="L16" i="5"/>
  <c r="K16" i="5"/>
  <c r="K15" i="5" s="1"/>
  <c r="K14" i="5" s="1"/>
  <c r="J16" i="5"/>
  <c r="J15" i="5" s="1"/>
  <c r="J14" i="5" s="1"/>
  <c r="I15" i="5"/>
  <c r="I14" i="5" s="1"/>
  <c r="I13" i="5" s="1"/>
  <c r="H15" i="5"/>
  <c r="H14" i="5" s="1"/>
  <c r="H13" i="5" s="1"/>
  <c r="B14" i="18"/>
  <c r="E12" i="18"/>
  <c r="E11" i="18" s="1"/>
  <c r="F12" i="18"/>
  <c r="F11" i="18" s="1"/>
  <c r="B13" i="18"/>
  <c r="B17" i="18"/>
  <c r="B16" i="18"/>
  <c r="B15" i="18"/>
  <c r="K17" i="18" l="1"/>
  <c r="L12" i="18"/>
  <c r="K12" i="18" s="1"/>
  <c r="K11" i="18" s="1"/>
  <c r="M69" i="5"/>
  <c r="M67" i="5" s="1"/>
  <c r="M66" i="5" s="1"/>
  <c r="M64" i="5" s="1"/>
  <c r="K67" i="5"/>
  <c r="K66" i="5" s="1"/>
  <c r="K64" i="5" s="1"/>
  <c r="K13" i="5" s="1"/>
  <c r="M33" i="5"/>
  <c r="L32" i="5"/>
  <c r="L15" i="5" s="1"/>
  <c r="M34" i="5"/>
  <c r="O48" i="5"/>
  <c r="O14" i="5" s="1"/>
  <c r="O13" i="5" s="1"/>
  <c r="L52" i="5"/>
  <c r="L48" i="5" s="1"/>
  <c r="H15" i="18" s="1"/>
  <c r="G15" i="18" s="1"/>
  <c r="L95" i="5"/>
  <c r="L94" i="5" s="1"/>
  <c r="L92" i="5" s="1"/>
  <c r="H19" i="18" s="1"/>
  <c r="G19" i="18" s="1"/>
  <c r="M52" i="5"/>
  <c r="M48" i="5" s="1"/>
  <c r="M91" i="5"/>
  <c r="L91" i="5" s="1"/>
  <c r="L90" i="5" s="1"/>
  <c r="L89" i="5" s="1"/>
  <c r="L86" i="5" s="1"/>
  <c r="H18" i="18" s="1"/>
  <c r="N48" i="5"/>
  <c r="N14" i="5" s="1"/>
  <c r="N13" i="5" s="1"/>
  <c r="I12" i="18"/>
  <c r="I11" i="18" s="1"/>
  <c r="L55" i="5"/>
  <c r="H16" i="18" s="1"/>
  <c r="G16" i="18" s="1"/>
  <c r="M55" i="5"/>
  <c r="J69" i="5"/>
  <c r="L11" i="18" l="1"/>
  <c r="L69" i="5"/>
  <c r="L67" i="5" s="1"/>
  <c r="L66" i="5" s="1"/>
  <c r="L64" i="5" s="1"/>
  <c r="G18" i="18"/>
  <c r="J67" i="5"/>
  <c r="J66" i="5" s="1"/>
  <c r="J64" i="5" s="1"/>
  <c r="J13" i="5" s="1"/>
  <c r="M32" i="5"/>
  <c r="M15" i="5" s="1"/>
  <c r="M14" i="5" s="1"/>
  <c r="M90" i="5"/>
  <c r="M89" i="5" s="1"/>
  <c r="M86" i="5" s="1"/>
  <c r="H14" i="18"/>
  <c r="L14" i="5"/>
  <c r="M13" i="5" l="1"/>
  <c r="H17" i="18"/>
  <c r="G17" i="18" s="1"/>
  <c r="L13" i="5"/>
  <c r="H13" i="18"/>
  <c r="G14" i="18"/>
  <c r="H12" i="18" l="1"/>
  <c r="G12" i="18" s="1"/>
  <c r="G11" i="18" s="1"/>
  <c r="U11" i="18" s="1"/>
  <c r="G13" i="18"/>
  <c r="H11" i="18" l="1"/>
  <c r="D17" i="18" l="1"/>
  <c r="C17" i="18" s="1"/>
  <c r="D15" i="18"/>
  <c r="C15" i="18" s="1"/>
  <c r="D16" i="18" l="1"/>
  <c r="C16" i="18" s="1"/>
  <c r="D14" i="18" l="1"/>
  <c r="D13" i="18" s="1"/>
  <c r="AA78" i="7"/>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C14" i="18" l="1"/>
  <c r="C13" i="18" l="1"/>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D18" i="18" l="1"/>
  <c r="C18" i="18" s="1"/>
  <c r="D12" i="18" l="1"/>
  <c r="D11" i="18" s="1"/>
  <c r="C12" i="18" l="1"/>
  <c r="C11" i="18" s="1"/>
</calcChain>
</file>

<file path=xl/sharedStrings.xml><?xml version="1.0" encoding="utf-8"?>
<sst xmlns="http://schemas.openxmlformats.org/spreadsheetml/2006/main" count="2085" uniqueCount="432">
  <si>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</si>
  <si>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</si>
  <si>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</si>
  <si>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</si>
  <si>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</si>
  <si>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</si>
  <si>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</si>
  <si>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</si>
  <si>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</si>
  <si>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</si>
  <si>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</si>
  <si>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</si>
  <si>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</si>
  <si>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</si>
  <si>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</si>
  <si>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</si>
  <si>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</si>
  <si>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</si>
  <si>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</si>
  <si>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</si>
  <si>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</si>
  <si>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</si>
  <si>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</si>
  <si>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</si>
  <si>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</si>
  <si>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</si>
  <si>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</si>
  <si>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</si>
  <si>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</si>
  <si>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</si>
  <si>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</si>
  <si>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</si>
  <si>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</si>
  <si>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</si>
  <si>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</si>
  <si>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</si>
  <si>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</si>
  <si>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</si>
  <si>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</si>
  <si>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</si>
  <si>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</si>
  <si>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</si>
  <si>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</si>
  <si>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</si>
  <si>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</si>
  <si>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</si>
  <si>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</si>
  <si>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</si>
  <si>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</si>
  <si>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</si>
  <si>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</si>
  <si>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</si>
  <si>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</si>
  <si>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</si>
  <si>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</si>
  <si>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</si>
  <si>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</si>
  <si>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</si>
  <si>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</si>
  <si>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</si>
  <si>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</si>
  <si>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</si>
  <si>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</si>
  <si>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</si>
  <si>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</si>
  <si>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</si>
  <si>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</si>
  <si>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</si>
  <si>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</si>
  <si>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</si>
  <si>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</si>
  <si>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</si>
  <si>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</si>
  <si>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</si>
  <si>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</si>
  <si>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</si>
  <si>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</si>
  <si>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</si>
  <si>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</si>
  <si>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</si>
  <si>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</si>
  <si>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</si>
  <si>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</si>
  <si>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</si>
  <si>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</si>
  <si>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</si>
  <si>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</si>
  <si>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</si>
  <si>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</si>
  <si>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</si>
  <si>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</si>
  <si>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</si>
  <si>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</si>
  <si>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</si>
  <si>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</si>
  <si>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</si>
  <si>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</si>
  <si>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</si>
  <si>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</si>
  <si>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</si>
  <si>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</si>
  <si>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</si>
  <si>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</si>
  <si>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</si>
  <si>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</si>
  <si>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</si>
  <si>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</si>
  <si>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</si>
  <si>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</si>
  <si>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</si>
  <si>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</si>
  <si>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</si>
  <si>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</si>
  <si>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</si>
  <si>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</si>
  <si>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</si>
  <si>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</si>
  <si>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</si>
  <si>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</si>
  <si>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</si>
  <si>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</si>
  <si>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</si>
  <si>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</si>
  <si>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</si>
  <si>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</si>
  <si>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</si>
  <si>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</si>
  <si>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</si>
  <si>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</si>
  <si>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</si>
  <si>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</si>
  <si>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</si>
  <si>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</si>
  <si>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</si>
  <si>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</si>
  <si>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</si>
  <si>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</si>
  <si>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</si>
  <si>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</si>
  <si>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</si>
  <si>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</si>
  <si>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</si>
  <si>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</si>
  <si>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</si>
  <si>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</si>
  <si>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</si>
  <si>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</si>
  <si>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</si>
  <si>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</si>
  <si>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</si>
  <si>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</si>
  <si>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</si>
  <si>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</si>
  <si>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</si>
  <si>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</si>
  <si>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</si>
  <si>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</si>
  <si>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</si>
  <si>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</si>
  <si>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</si>
  <si>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</si>
  <si>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</si>
  <si>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</si>
  <si>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</si>
  <si>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</si>
  <si>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</si>
  <si>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</si>
  <si>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</si>
  <si>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</si>
  <si>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</si>
  <si>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</si>
  <si>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</si>
  <si>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</si>
  <si>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</si>
  <si>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</si>
  <si>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</si>
  <si>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</si>
  <si>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</si>
  <si>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</si>
  <si>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</si>
  <si>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</si>
  <si>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</si>
  <si>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</si>
  <si>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</si>
  <si>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</si>
  <si>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</si>
  <si>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</si>
  <si>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</si>
  <si>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</si>
  <si>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</si>
  <si>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</si>
  <si>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</si>
  <si>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</si>
  <si>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</si>
  <si>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</si>
  <si>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</si>
  <si>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</si>
  <si>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</si>
  <si>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</si>
  <si>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</si>
  <si>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</si>
  <si>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</si>
  <si>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</si>
  <si>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</si>
  <si>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</si>
  <si>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</si>
  <si>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</si>
  <si>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</si>
  <si>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</si>
  <si>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</si>
  <si>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</si>
  <si>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</si>
  <si>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</si>
  <si>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</si>
  <si>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</si>
  <si>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</si>
  <si>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</si>
  <si>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</si>
  <si>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</si>
  <si>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</si>
  <si>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</si>
  <si>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</si>
  <si>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</si>
  <si>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</si>
  <si>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</si>
  <si>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</si>
  <si>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</si>
  <si>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</si>
  <si>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</si>
  <si>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</si>
  <si>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</si>
  <si>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</si>
  <si>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</si>
  <si>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t>CHI TIẾT DỰ KIẾN KẾ HOẠCH ĐẦU TƯ CÔNG TRUNG HẠN GIAI ĐOẠN 2021 - 2025 
VỐN CÂN ĐỐI NGÂN SÁCH ĐỊA PHƯƠNG</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</si>
  <si>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</si>
  <si>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</si>
  <si>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2021-</t>
  </si>
  <si>
    <t>Xã Ia Đal</t>
  </si>
  <si>
    <t>Dự án chợ trung tâm huyện</t>
  </si>
  <si>
    <t>Đầu tư kết cấu hạ tầng quy hoạch phía Bắc trung tâm hành chính huyện</t>
  </si>
  <si>
    <t>Mở rộng Quốc lộ 14C (Đoạn từ ĐĐT25 đến cầu Suối Đá)</t>
  </si>
  <si>
    <t>Dự án khai thác quỹ đất để phát triển kết cấu hạ tầng, bố trí dân cư dọc hai bên Quốc lộ 14C đoạn từ Trung tâm hành chính huyện đến ngã 3 Quốc lộ 14C - Sê San 3</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</si>
  <si>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</si>
  <si>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</si>
  <si>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</si>
  <si>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</si>
  <si>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</si>
  <si>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</si>
  <si>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</si>
  <si>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</si>
  <si>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</si>
  <si>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</si>
  <si>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</si>
  <si>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</si>
  <si>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</si>
  <si>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</si>
  <si>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</si>
  <si>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</si>
  <si>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</si>
  <si>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</si>
  <si>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</si>
  <si>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</si>
  <si>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</si>
  <si>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</si>
  <si>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</si>
  <si>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</si>
  <si>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</si>
  <si>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</si>
  <si>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</si>
  <si>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</si>
  <si>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</si>
  <si>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</si>
  <si>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</si>
  <si>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</si>
  <si>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</si>
  <si>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</si>
  <si>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</si>
  <si>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</si>
  <si>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</si>
  <si>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</si>
  <si>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</si>
  <si>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</si>
  <si>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</si>
  <si>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</si>
  <si>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</si>
  <si>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</si>
  <si>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Biểu mẫu số 01</t>
  </si>
  <si>
    <t>2021-2025</t>
  </si>
  <si>
    <t>Sữa chữa trụ sở Mặt trận tổ quốc Việt Nam huyện Ia H'Drai</t>
  </si>
  <si>
    <t>Dự án đầu tư kết cấu hạ tầng điểm dân cư số 20, xã Ia Đal</t>
  </si>
  <si>
    <t>497; 30/10/2019</t>
  </si>
  <si>
    <t>292; 31/7/2019</t>
  </si>
  <si>
    <t>438; 15/10/2019</t>
  </si>
  <si>
    <t>185; 22/4/2020</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</si>
  <si>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</si>
  <si>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</si>
  <si>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</si>
  <si>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</si>
  <si>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</si>
  <si>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</si>
  <si>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</si>
  <si>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</si>
  <si>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Phân bổ thực hiện</t>
  </si>
  <si>
    <t>Dự phòng</t>
  </si>
  <si>
    <t>TỔNG CỘNG</t>
  </si>
  <si>
    <t>TỔNG HỢP NHU CẦU VÀ DỰ KIẾN KẾ HOẠCH ĐẦU TƯ CÔNG TRUNG HẠN VỐN NGÂN SÁCH NHÀ
 NUỚC GIAI ĐOẠN 2021-2025 HUYỆN IA H'DRAI</t>
  </si>
  <si>
    <t>Vốn đầu tư ngân sách địa phương</t>
  </si>
  <si>
    <t>NSNN</t>
  </si>
  <si>
    <t>Nguồn vốn 
người dân và huy đông khác</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</si>
  <si>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</si>
  <si>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</si>
  <si>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</si>
  <si>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</si>
  <si>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</si>
  <si>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</si>
  <si>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</si>
  <si>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</si>
  <si>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</si>
  <si>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</si>
  <si>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</si>
  <si>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Dự kiến đầu tư 5 năm giai đoạn từ năm 2021 đến năm 2025</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</si>
  <si>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</si>
  <si>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</si>
  <si>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</si>
  <si>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</si>
  <si>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</si>
  <si>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02/QĐ-UBND huyện ngày 08/01/2019</t>
  </si>
  <si>
    <t>880/QĐ-UBND tỉnh ngày 23/8/2019</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</si>
  <si>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</si>
  <si>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</si>
  <si>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</si>
  <si>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</si>
  <si>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Dự Kiến Kế hoạch đầu tư công trung hạn giai đoạn 2021-2025 theo Nghị quyết số 07/2020/NQ-HĐND ngày 16/12/2020 của Hội đồng nhân dân huyện</t>
  </si>
  <si>
    <t>Đơn vị Thực hiện</t>
  </si>
  <si>
    <t>BQL ĐT&amp;XD</t>
  </si>
  <si>
    <t>QĐ số 29/QĐ-UBND ngày 03/02/2021</t>
  </si>
  <si>
    <t>QĐ số 28/QĐ-UBND ngày 03/02/2021</t>
  </si>
  <si>
    <t>QĐ số 30/QĐ-UBND ngày 03/02/2021</t>
  </si>
  <si>
    <t>Dư kiến Kế hoạch trung hạn giai đoạn 2021-2025 điều chỉnh, bổ sung</t>
  </si>
  <si>
    <t>TMĐT Dự kiến</t>
  </si>
  <si>
    <t xml:space="preserve">Bãi rác tập trung (Hạng mục: Đường và các công trình phụ trợ) </t>
  </si>
  <si>
    <t>D</t>
  </si>
  <si>
    <t>Nguồn tăng thu ngân sách huyện năm 2020</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</si>
  <si>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</si>
  <si>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</si>
  <si>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</si>
  <si>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</si>
  <si>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</si>
  <si>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</si>
  <si>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</si>
  <si>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</si>
  <si>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</si>
  <si>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</si>
  <si>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Thực hiện dự án đầu tư trồng rừng trên địa bàn huyện</t>
  </si>
  <si>
    <t>Chỉnh trang, di dời, đầu tư hệ thống điện chiếu sáng</t>
  </si>
  <si>
    <t xml:space="preserve">Nhà văn hóa thôn Ia Muung </t>
  </si>
  <si>
    <t>Phòng NN&amp;PTNT</t>
  </si>
  <si>
    <t>Trường mầm non Hoa Mai (Phòng học, bếp ăn và hạng mục phụ trợ khác)</t>
  </si>
  <si>
    <t>QĐ số 48/QĐ-UBND ngày 26/02/2021</t>
  </si>
  <si>
    <t>QĐ số 53/QĐ-UBND ngày 09/3/2021</t>
  </si>
  <si>
    <t>QĐ số 54/QĐ-UBND ngày 09/3/2021</t>
  </si>
  <si>
    <t>3538/UBND ngày 29/12/2017</t>
  </si>
  <si>
    <t>QĐ số 641/QĐ-UBND ngày 31/12/2020</t>
  </si>
  <si>
    <t>QĐ số 642/QĐ-UBND ngày 31/12/2020</t>
  </si>
  <si>
    <t>QĐ số 643/QĐ-UBND ngày 31/12/2020</t>
  </si>
  <si>
    <t>Dự Kiến Kế hoạch đầu tư công trung hạn giai đoạn 2021-2025 theo Nghị quyết số 
02/2021/NQ-HĐND ngày 08/3/2021 của Hội đồng nhân dân huyện</t>
  </si>
  <si>
    <t>Bổ sung mới</t>
  </si>
  <si>
    <t>Hồ chứa nước và các hạng mục phụ trợ khu dân cư phía Đông trung tâm xã Ia Tơi</t>
  </si>
  <si>
    <t>498/QĐ-UBND tỉnh ngày 31/10/2019</t>
  </si>
  <si>
    <t>Trường Tiểu học - THCS Nguyễn Du, xã Ia Dom huyện Ia H’Drai (Phòng học, phòng bộ môn, thư viện, thiết bị)</t>
  </si>
  <si>
    <t>Dự Kiến Kế hoạch đầu tư công trung hạn giai đoạn 2021-2025 theo Nghị quyết số 02/2021/NQ-HĐND ngày 08/3/2021 của Hội đồng nhân dân huyện</t>
  </si>
  <si>
    <t>Đường giao thông từ cầu Drai đến đường Tuần tra biên giới tại khu vực Hồ Le (Đoạn Km7+316,41 - Km12+482,07)</t>
  </si>
  <si>
    <t>Phần đối ứng của huyện</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</si>
  <si>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</si>
  <si>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</si>
  <si>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</si>
  <si>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</si>
  <si>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Dự Kiến Kế hoạch đầu tư công trung hạn giai đoạn 2021-2025 Theo Nghị quyết số 
04/2021/NQ-HĐND ngày 15/4/2021 của Hội đồng nhân dân huyện</t>
  </si>
  <si>
    <t>Dự Kiến Kế hoạch đầu tư công trung hạn giai đoạn 2021-2025, điều chỉnh, bổ sung</t>
  </si>
  <si>
    <t xml:space="preserve">Quyết định số 90/QĐ-UBND ngày 24/3/2021 </t>
  </si>
  <si>
    <t>Quyết định số 132/QĐ-UBND ngày 12/5/2021</t>
  </si>
  <si>
    <t>Quyết định số 131/QĐ-UBND ngày 12/5/2021</t>
  </si>
  <si>
    <t>Quyết định số 95/QĐ-UBND ngày 24/3/2021</t>
  </si>
  <si>
    <t>Quyết định số 130/QĐ-UBND ngày 12/5/2021</t>
  </si>
  <si>
    <t>Quyết định số 92/QĐ-UBND ngày 24/3/2021</t>
  </si>
  <si>
    <t>Quyết định số 91/QĐ-UBND ngày 24/3/2021</t>
  </si>
  <si>
    <t>Quyết định số 128/QĐ-UBND ngày 12/5/2021</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</si>
  <si>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</si>
  <si>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</si>
  <si>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</si>
  <si>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</si>
  <si>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</si>
  <si>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</si>
  <si>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</si>
  <si>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</si>
  <si>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</si>
  <si>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</si>
  <si>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171 /QĐ-UBND ngày 11/6/2021</t>
  </si>
  <si>
    <t>Quyết định số  172 /QĐ-UBND ngày 12/6/2021</t>
  </si>
  <si>
    <t>Quyết định số  158/QĐ-UBND ngày 08/6/2021</t>
  </si>
  <si>
    <t>Quyết định số  123/QĐ-UBND ngày 08/5/2021</t>
  </si>
  <si>
    <t>Quyết định số  119/QĐ-UBND ngày 06/5/2021</t>
  </si>
  <si>
    <t>Quyết định số  125/QĐ-UBND ngày 11/5/2021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</si>
  <si>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</si>
  <si>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</si>
  <si>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</si>
  <si>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</si>
  <si>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</si>
  <si>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</si>
  <si>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</si>
  <si>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Điều chỉnh tổng mức đầu tư công trình từ 300tr.đ lên 367,032 tr.đ</t>
  </si>
  <si>
    <t xml:space="preserve">Dự án trồng cây phân tán trên địa bàn huyện Ia
H’Drai </t>
  </si>
  <si>
    <t>Nguồn Kết dư ngân sách huyện</t>
  </si>
  <si>
    <t>F</t>
  </si>
  <si>
    <t>TỔNG SỐ (A+B+C+D+E+F)</t>
  </si>
  <si>
    <t>Điều chỉnh giảm kế hoạch vốn từ 11.163 tr.đ xuống 10.480,2 tr.đ</t>
  </si>
  <si>
    <t>Dự án: Lập quy hoạch chi tiết (tỷ lệ 1/500) xây dựng vị trí mở rộng điểm dân cư số 45 xã Ia Tơi, huyện Ia H’Drai, tỉnh Kon Tum</t>
  </si>
  <si>
    <t>Dư kiến Kế hoạch trung hạn giai đoạn 2021-2025 Theo Nghị quyết số 
04/2021/NQ-HĐND ngày 15/4/2021 của Hội đồng nhân dân huyện</t>
  </si>
  <si>
    <t>Bổ kế hoạch vốn</t>
  </si>
  <si>
    <t>Điều chỉnh tên dự án thành dự án hỗ trợ đầu tư trồng rừng sản xuất tập trung trên đất trống, đồi núi trọc, đất bạc màu trên địa bàn huyện Ia H’Drai năm 2021 và tổng mức đầu tư từ 24.780tr.đ xuống 4.628,728 tr.đ (trong đó: Ngân sách tỉnh: 600tr.đ; Ngân sách huyện: 1.710 tr.đồng; Nguồn vốn hộ gia đình, cá nhân, cộng đồng dân cư: 2.318,728 tr.đ)</t>
  </si>
  <si>
    <t>VI</t>
  </si>
  <si>
    <t>Bỏ kế hoạch vốn</t>
  </si>
  <si>
    <t xml:space="preserve">Dự án hỗ trợ đầu tư trồng rừng sản xuất tập trung trên đất trống, đồi núi trọc, đất bạc màu trên địa bàn huyện Ia H’Drai năm 2021 </t>
  </si>
  <si>
    <t xml:space="preserve">Xã Ia Tơi </t>
  </si>
  <si>
    <t>Quyết định số  344/QĐ-UBND tỉnh  ngày 07/5/2021</t>
  </si>
  <si>
    <t>Quyết định số 880/QĐ-UBND tỉnh ngày 23/8/2019</t>
  </si>
  <si>
    <t>Quyết định số 498/QĐ-UBND tỉnh ngày 31/10/2019</t>
  </si>
  <si>
    <t>Quyết định số  113/QĐ-UBND ngày 06/4/2021</t>
  </si>
  <si>
    <t>Quyết định số  148/QĐ-UBND ngày 31/5/2021</t>
  </si>
  <si>
    <t>Quyết định số 165/QĐ-UBND ngày 11/6/2021</t>
  </si>
  <si>
    <t>(Kèm theo Tờ tình số  132 /TTr-UBND ngày 22/ 6  /2021 của Ủy ban nhân dân huyện Ia H'Drai)</t>
  </si>
  <si>
    <t>(Kèm theo Tờ tình số  132 /TTr-UBND ngày 22 /6  /2021 của Ủy ban nhân dân huyện Ia H'Drai)</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</si>
</sst>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 #,##0\ &quot;F&quot;_-;\-* #,##0\ &quot;F&quot;_-;_-* &quot;-&quot;\ &quot;F&quot;_-;_-@_-"/>
    <numFmt numFmtId="169" formatCode="&quot;\&quot;#,##0;[Red]&quot;\&quot;&quot;\&quot;\-#,##0"/>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 _₫_-;\-* #,##0.000\ _₫_-;_-* &quot;-&quot;???\ _₫_-;_-@_-"/>
  </numFmts>
  <fonts count="256">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sz val="9"/>
      <name val="Times New Roman"/>
      <family val="1"/>
    </font>
    <font>
      <b/>
      <sz val="10"/>
      <name val="Times New Roman"/>
      <family val="1"/>
      <charset val="163"/>
    </font>
    <font>
      <i/>
      <sz val="13"/>
      <name val="Times New Roman"/>
      <family val="1"/>
    </font>
    <font>
      <sz val="11"/>
      <name val="Calibri"/>
      <family val="2"/>
      <scheme val="minor"/>
    </font>
    <font>
      <b/>
      <sz val="13"/>
      <name val="Times New Roman"/>
      <family val="1"/>
    </font>
    <font>
      <b/>
      <i/>
      <sz val="13"/>
      <name val="Times New Roman"/>
      <family val="1"/>
    </font>
    <font>
      <sz val="10"/>
      <color rgb="FFFF0000"/>
      <name val="Times New Roman"/>
      <family val="1"/>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s>
  <cellStyleXfs count="4263">
    <xf numFmtId="0" fontId="0" fillId="0" borderId="0"/>
    <xf numFmtId="0" fontId="9" fillId="0" borderId="0"/>
    <xf numFmtId="0" fontId="11" fillId="0" borderId="0"/>
    <xf numFmtId="166"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67" fontId="30" fillId="0" borderId="18" applyFont="0" applyBorder="0"/>
    <xf numFmtId="167" fontId="31" fillId="0" borderId="0" applyProtection="0"/>
    <xf numFmtId="167" fontId="32" fillId="0" borderId="18" applyFont="0" applyBorder="0"/>
    <xf numFmtId="0" fontId="33" fillId="0" borderId="0"/>
    <xf numFmtId="168" fontId="34" fillId="0" borderId="0" applyFont="0" applyFill="0" applyBorder="0" applyAlignment="0" applyProtection="0"/>
    <xf numFmtId="0" fontId="35" fillId="0" borderId="0" applyFont="0" applyFill="0" applyBorder="0" applyAlignment="0" applyProtection="0"/>
    <xf numFmtId="169" fontId="9" fillId="0" borderId="0" applyFont="0" applyFill="0" applyBorder="0" applyAlignment="0" applyProtection="0"/>
    <xf numFmtId="170"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2" fontId="33" fillId="0" borderId="0" applyFont="0" applyFill="0" applyBorder="0" applyAlignment="0" applyProtection="0"/>
    <xf numFmtId="173" fontId="39" fillId="0" borderId="0" applyFont="0" applyFill="0" applyBorder="0" applyAlignment="0" applyProtection="0"/>
    <xf numFmtId="174" fontId="39" fillId="0" borderId="0" applyFont="0" applyFill="0" applyBorder="0" applyAlignment="0" applyProtection="0"/>
    <xf numFmtId="175"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73" fontId="27" fillId="0" borderId="0" applyFont="0" applyFill="0" applyBorder="0" applyAlignment="0" applyProtection="0"/>
    <xf numFmtId="176" fontId="34" fillId="0" borderId="0" applyFont="0" applyFill="0" applyBorder="0" applyAlignment="0" applyProtection="0"/>
    <xf numFmtId="177"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8" fontId="27"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6"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68"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1"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6"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1"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6" fontId="34" fillId="0" borderId="0" applyFont="0" applyFill="0" applyBorder="0" applyAlignment="0" applyProtection="0"/>
    <xf numFmtId="0" fontId="45" fillId="0" borderId="0"/>
    <xf numFmtId="0" fontId="45" fillId="0" borderId="0"/>
    <xf numFmtId="0" fontId="45" fillId="0" borderId="0"/>
    <xf numFmtId="177" fontId="26"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6" fontId="26" fillId="0" borderId="0" applyFont="0" applyFill="0" applyBorder="0" applyAlignment="0" applyProtection="0"/>
    <xf numFmtId="174" fontId="26"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3" fontId="34" fillId="0" borderId="0" applyFont="0" applyFill="0" applyBorder="0" applyAlignment="0" applyProtection="0"/>
    <xf numFmtId="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73" fontId="26"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26"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76"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2" fontId="49" fillId="0" borderId="0" applyFont="0" applyFill="0" applyBorder="0" applyAlignment="0" applyProtection="0"/>
    <xf numFmtId="193"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94"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3" fontId="34" fillId="0" borderId="0" applyFont="0" applyFill="0" applyBorder="0" applyAlignment="0" applyProtection="0"/>
    <xf numFmtId="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74" fontId="26"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7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8" fontId="26"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200"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26"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76"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2" fontId="49" fillId="0" borderId="0" applyFont="0" applyFill="0" applyBorder="0" applyAlignment="0" applyProtection="0"/>
    <xf numFmtId="193"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94" fontId="34" fillId="0" borderId="0" applyFont="0" applyFill="0" applyBorder="0" applyAlignment="0" applyProtection="0"/>
    <xf numFmtId="173" fontId="26"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174" fontId="26" fillId="0" borderId="0" applyFont="0" applyFill="0" applyBorder="0" applyAlignment="0" applyProtection="0"/>
    <xf numFmtId="17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8" fontId="26"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200"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3" fontId="34" fillId="0" borderId="0" applyFont="0" applyFill="0" applyBorder="0" applyAlignment="0" applyProtection="0"/>
    <xf numFmtId="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73" fontId="26"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6" fontId="26"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2" fontId="49" fillId="0" borderId="0" applyFont="0" applyFill="0" applyBorder="0" applyAlignment="0" applyProtection="0"/>
    <xf numFmtId="193"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4"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3" fontId="26" fillId="0" borderId="0" applyFont="0" applyFill="0" applyBorder="0" applyAlignment="0" applyProtection="0"/>
    <xf numFmtId="17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8" fontId="26"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200"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3" fontId="34" fillId="0" borderId="0" applyFont="0" applyFill="0" applyBorder="0" applyAlignment="0" applyProtection="0"/>
    <xf numFmtId="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6" fontId="26" fillId="0" borderId="0" applyFont="0" applyFill="0" applyBorder="0" applyAlignment="0" applyProtection="0"/>
    <xf numFmtId="174" fontId="26" fillId="0" borderId="0" applyFont="0" applyFill="0" applyBorder="0" applyAlignment="0" applyProtection="0"/>
    <xf numFmtId="0" fontId="45" fillId="0" borderId="0"/>
    <xf numFmtId="181"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1" fillId="0" borderId="0" applyProtection="0"/>
    <xf numFmtId="177" fontId="31" fillId="0" borderId="0" applyProtection="0"/>
    <xf numFmtId="177" fontId="31" fillId="0" borderId="0" applyProtection="0"/>
    <xf numFmtId="0" fontId="28" fillId="0" borderId="0" applyProtection="0"/>
    <xf numFmtId="166" fontId="31" fillId="0" borderId="0" applyProtection="0"/>
    <xf numFmtId="177" fontId="31" fillId="0" borderId="0" applyProtection="0"/>
    <xf numFmtId="177" fontId="31" fillId="0" borderId="0" applyProtection="0"/>
    <xf numFmtId="0" fontId="28" fillId="0" borderId="0" applyProtection="0"/>
    <xf numFmtId="181"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6" fontId="34" fillId="0" borderId="0" applyFont="0" applyFill="0" applyBorder="0" applyAlignment="0" applyProtection="0"/>
    <xf numFmtId="0" fontId="45" fillId="0" borderId="0"/>
    <xf numFmtId="42" fontId="34" fillId="0" borderId="0" applyFont="0" applyFill="0" applyBorder="0" applyAlignment="0" applyProtection="0"/>
    <xf numFmtId="203" fontId="50" fillId="0" borderId="0" applyFont="0" applyFill="0" applyBorder="0" applyAlignment="0" applyProtection="0"/>
    <xf numFmtId="204" fontId="51" fillId="0" borderId="0" applyFont="0" applyFill="0" applyBorder="0" applyAlignment="0" applyProtection="0"/>
    <xf numFmtId="205"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3" fontId="50" fillId="0" borderId="0" applyFont="0" applyFill="0" applyBorder="0" applyAlignment="0" applyProtection="0"/>
    <xf numFmtId="0" fontId="58" fillId="4" borderId="0"/>
    <xf numFmtId="0" fontId="58" fillId="4" borderId="0"/>
    <xf numFmtId="0" fontId="58" fillId="4" borderId="0"/>
    <xf numFmtId="203"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3"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3"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67"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6" fontId="73" fillId="0" borderId="0" applyFont="0" applyFill="0" applyBorder="0" applyAlignment="0" applyProtection="0"/>
    <xf numFmtId="0" fontId="74" fillId="0" borderId="0" applyFont="0" applyFill="0" applyBorder="0" applyAlignment="0" applyProtection="0"/>
    <xf numFmtId="207" fontId="75" fillId="0" borderId="0" applyFont="0" applyFill="0" applyBorder="0" applyAlignment="0" applyProtection="0"/>
    <xf numFmtId="198" fontId="73" fillId="0" borderId="0" applyFont="0" applyFill="0" applyBorder="0" applyAlignment="0" applyProtection="0"/>
    <xf numFmtId="0" fontId="74" fillId="0" borderId="0" applyFont="0" applyFill="0" applyBorder="0" applyAlignment="0" applyProtection="0"/>
    <xf numFmtId="208"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6" fontId="79" fillId="0" borderId="0" applyFont="0" applyFill="0" applyBorder="0" applyAlignment="0" applyProtection="0"/>
    <xf numFmtId="0" fontId="80" fillId="0" borderId="0" applyFont="0" applyFill="0" applyBorder="0" applyAlignment="0" applyProtection="0"/>
    <xf numFmtId="209" fontId="34" fillId="0" borderId="0" applyFont="0" applyFill="0" applyBorder="0" applyAlignment="0" applyProtection="0"/>
    <xf numFmtId="185" fontId="79" fillId="0" borderId="0" applyFont="0" applyFill="0" applyBorder="0" applyAlignment="0" applyProtection="0"/>
    <xf numFmtId="0" fontId="80" fillId="0" borderId="0" applyFont="0" applyFill="0" applyBorder="0" applyAlignment="0" applyProtection="0"/>
    <xf numFmtId="210" fontId="34"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1" fontId="48" fillId="0" borderId="0" applyFill="0" applyBorder="0" applyAlignment="0"/>
    <xf numFmtId="212" fontId="27"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5"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67"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88"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5" fontId="34" fillId="0" borderId="0" applyFont="0" applyFill="0" applyBorder="0" applyAlignment="0" applyProtection="0"/>
    <xf numFmtId="0" fontId="93" fillId="25" borderId="22" applyNumberFormat="0" applyAlignment="0" applyProtection="0"/>
    <xf numFmtId="167" fontId="56" fillId="0" borderId="0" applyFont="0" applyFill="0" applyBorder="0" applyAlignment="0" applyProtection="0"/>
    <xf numFmtId="1" fontId="94" fillId="0" borderId="7" applyBorder="0"/>
    <xf numFmtId="0" fontId="95" fillId="0" borderId="23">
      <alignment horizontal="center"/>
    </xf>
    <xf numFmtId="226" fontId="96" fillId="0" borderId="0"/>
    <xf numFmtId="226" fontId="96" fillId="0" borderId="0"/>
    <xf numFmtId="226" fontId="96" fillId="0" borderId="0"/>
    <xf numFmtId="226" fontId="96" fillId="0" borderId="0"/>
    <xf numFmtId="226" fontId="96" fillId="0" borderId="0"/>
    <xf numFmtId="226" fontId="96" fillId="0" borderId="0"/>
    <xf numFmtId="226" fontId="96" fillId="0" borderId="0"/>
    <xf numFmtId="226" fontId="96" fillId="0" borderId="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73"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5"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28" fontId="31" fillId="0" borderId="0" applyProtection="0"/>
    <xf numFmtId="228" fontId="31" fillId="0" borderId="0" applyProtection="0"/>
    <xf numFmtId="195"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74" fontId="31" fillId="0" borderId="0" applyFont="0" applyFill="0" applyBorder="0" applyAlignment="0" applyProtection="0"/>
    <xf numFmtId="41" fontId="98" fillId="0" borderId="0" applyFont="0" applyFill="0" applyBorder="0" applyAlignment="0" applyProtection="0"/>
    <xf numFmtId="173"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1" fontId="88"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9" fontId="99" fillId="0" borderId="0" applyFont="0" applyFill="0" applyBorder="0" applyAlignment="0" applyProtection="0"/>
    <xf numFmtId="230" fontId="31" fillId="0" borderId="0" applyFont="0" applyFill="0" applyBorder="0" applyAlignment="0" applyProtection="0"/>
    <xf numFmtId="231" fontId="100"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174"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5" fontId="98" fillId="0" borderId="0" applyFont="0" applyFill="0" applyBorder="0" applyAlignment="0" applyProtection="0"/>
    <xf numFmtId="235" fontId="98" fillId="0" borderId="0" applyFont="0" applyFill="0" applyBorder="0" applyAlignment="0" applyProtection="0"/>
    <xf numFmtId="43" fontId="98" fillId="0" borderId="0" applyFont="0" applyFill="0" applyBorder="0" applyAlignment="0" applyProtection="0"/>
    <xf numFmtId="166"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6" fontId="98" fillId="0" borderId="0" applyFont="0" applyFill="0" applyBorder="0" applyAlignment="0" applyProtection="0"/>
    <xf numFmtId="236" fontId="98" fillId="0" borderId="0" applyFont="0" applyFill="0" applyBorder="0" applyAlignment="0" applyProtection="0"/>
    <xf numFmtId="43" fontId="98" fillId="0" borderId="0" applyFont="0" applyFill="0" applyBorder="0" applyAlignment="0" applyProtection="0"/>
    <xf numFmtId="237"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7" fontId="98" fillId="0" borderId="0" applyFont="0" applyFill="0" applyBorder="0" applyAlignment="0" applyProtection="0"/>
    <xf numFmtId="238" fontId="98" fillId="0" borderId="0" applyFont="0" applyFill="0" applyBorder="0" applyAlignment="0" applyProtection="0"/>
    <xf numFmtId="238"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238" fontId="98" fillId="0" borderId="0" applyFont="0" applyFill="0" applyBorder="0" applyAlignment="0" applyProtection="0"/>
    <xf numFmtId="238"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4"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74" fontId="98" fillId="0" borderId="0" applyFont="0" applyFill="0" applyBorder="0" applyAlignment="0" applyProtection="0"/>
    <xf numFmtId="43" fontId="11" fillId="0" borderId="0" applyFont="0" applyFill="0" applyBorder="0" applyAlignment="0" applyProtection="0"/>
    <xf numFmtId="205" fontId="9"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240" fontId="98" fillId="0" borderId="0" applyFont="0" applyFill="0" applyBorder="0" applyAlignment="0" applyProtection="0"/>
    <xf numFmtId="239"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5" fontId="31" fillId="0" borderId="0" applyFont="0" applyFill="0" applyBorder="0" applyAlignment="0" applyProtection="0"/>
    <xf numFmtId="165"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74"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31" fillId="0" borderId="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0" fontId="4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4" fontId="98" fillId="0" borderId="0" applyFont="0" applyFill="0" applyBorder="0" applyAlignment="0" applyProtection="0"/>
    <xf numFmtId="184" fontId="98" fillId="0" borderId="0" applyFont="0" applyFill="0" applyBorder="0" applyAlignment="0" applyProtection="0"/>
    <xf numFmtId="174"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4" fontId="98" fillId="0" borderId="0" applyFont="0" applyFill="0" applyBorder="0" applyAlignment="0" applyProtection="0"/>
    <xf numFmtId="43" fontId="98" fillId="0" borderId="0" applyFont="0" applyFill="0" applyBorder="0" applyAlignment="0" applyProtection="0"/>
    <xf numFmtId="184" fontId="9" fillId="0" borderId="0" applyFont="0" applyFill="0" applyBorder="0" applyAlignment="0" applyProtection="0"/>
    <xf numFmtId="43" fontId="98" fillId="0" borderId="0" applyFont="0" applyFill="0" applyBorder="0" applyAlignment="0" applyProtection="0"/>
    <xf numFmtId="184" fontId="9" fillId="0" borderId="0" applyFont="0" applyFill="0" applyBorder="0" applyAlignment="0" applyProtection="0"/>
    <xf numFmtId="174" fontId="9" fillId="0" borderId="0" applyFont="0" applyFill="0" applyBorder="0" applyAlignment="0" applyProtection="0"/>
    <xf numFmtId="174" fontId="31" fillId="0" borderId="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74"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4"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98" fillId="0" borderId="0" applyFont="0" applyFill="0" applyBorder="0" applyAlignment="0" applyProtection="0"/>
    <xf numFmtId="221" fontId="98" fillId="0" borderId="0" applyFont="0" applyFill="0" applyBorder="0" applyAlignment="0" applyProtection="0"/>
    <xf numFmtId="221" fontId="98" fillId="0" borderId="0" applyFont="0" applyFill="0" applyBorder="0" applyAlignment="0" applyProtection="0"/>
    <xf numFmtId="43" fontId="102"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174"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3"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3" fontId="88"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73" fontId="112" fillId="0" borderId="0" applyFont="0" applyFill="0" applyBorder="0" applyAlignment="0" applyProtection="0"/>
    <xf numFmtId="174" fontId="112" fillId="0" borderId="0" applyFont="0" applyFill="0" applyBorder="0" applyAlignment="0" applyProtection="0"/>
    <xf numFmtId="173" fontId="112" fillId="0" borderId="0" applyFont="0" applyFill="0" applyBorder="0" applyAlignment="0" applyProtection="0"/>
    <xf numFmtId="41"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73" fontId="112" fillId="0" borderId="0" applyFont="0" applyFill="0" applyBorder="0" applyAlignment="0" applyProtection="0"/>
    <xf numFmtId="41" fontId="112" fillId="0" borderId="0" applyFont="0" applyFill="0" applyBorder="0" applyAlignment="0" applyProtection="0"/>
    <xf numFmtId="173"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74" fontId="112" fillId="0" borderId="0" applyFont="0" applyFill="0" applyBorder="0" applyAlignment="0" applyProtection="0"/>
    <xf numFmtId="43"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74" fontId="112" fillId="0" borderId="0" applyFont="0" applyFill="0" applyBorder="0" applyAlignment="0" applyProtection="0"/>
    <xf numFmtId="43" fontId="112" fillId="0" borderId="0" applyFont="0" applyFill="0" applyBorder="0" applyAlignment="0" applyProtection="0"/>
    <xf numFmtId="174"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8"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73"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73"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8"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73" fontId="67" fillId="0" borderId="0" applyFont="0" applyFill="0" applyBorder="0" applyAlignment="0" applyProtection="0"/>
    <xf numFmtId="174"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73"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67"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19" fontId="67"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8"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1"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198"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67"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67" fontId="56" fillId="0" borderId="0" applyFont="0" applyFill="0" applyBorder="0" applyAlignment="0" applyProtection="0"/>
    <xf numFmtId="200"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199"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3" fontId="27" fillId="0" borderId="0" applyFont="0" applyFill="0" applyBorder="0" applyAlignment="0" applyProtection="0"/>
    <xf numFmtId="178"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73" fontId="27" fillId="0" borderId="0" applyFont="0" applyFill="0" applyBorder="0" applyAlignment="0" applyProtection="0"/>
    <xf numFmtId="178"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94"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173" fontId="27"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67" fontId="56" fillId="0" borderId="0" applyFont="0" applyFill="0" applyBorder="0" applyAlignment="0" applyProtection="0"/>
    <xf numFmtId="197"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67" fontId="56" fillId="0" borderId="0" applyFont="0" applyFill="0" applyBorder="0" applyAlignment="0" applyProtection="0"/>
    <xf numFmtId="197" fontId="34" fillId="0" borderId="0" applyFont="0" applyFill="0" applyBorder="0" applyAlignment="0" applyProtection="0"/>
    <xf numFmtId="194"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95" fontId="34" fillId="0" borderId="0" applyFont="0" applyFill="0" applyBorder="0" applyAlignment="0" applyProtection="0"/>
    <xf numFmtId="164" fontId="34" fillId="0" borderId="0" applyFont="0" applyFill="0" applyBorder="0" applyAlignment="0" applyProtection="0"/>
    <xf numFmtId="195"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97" fontId="34" fillId="0" borderId="0" applyFont="0" applyFill="0" applyBorder="0" applyAlignment="0" applyProtection="0"/>
    <xf numFmtId="191" fontId="34" fillId="0" borderId="0" applyFont="0" applyFill="0" applyBorder="0" applyAlignment="0" applyProtection="0"/>
    <xf numFmtId="197" fontId="34" fillId="0" borderId="0" applyFont="0" applyFill="0" applyBorder="0" applyAlignment="0" applyProtection="0"/>
    <xf numFmtId="168" fontId="26" fillId="0" borderId="0" applyFont="0" applyFill="0" applyBorder="0" applyAlignment="0" applyProtection="0"/>
    <xf numFmtId="196" fontId="34" fillId="0" borderId="0" applyFont="0" applyFill="0" applyBorder="0" applyAlignment="0" applyProtection="0"/>
    <xf numFmtId="168" fontId="34" fillId="0" borderId="0" applyFont="0" applyFill="0" applyBorder="0" applyAlignment="0" applyProtection="0"/>
    <xf numFmtId="178" fontId="26" fillId="0" borderId="0" applyFont="0" applyFill="0" applyBorder="0" applyAlignment="0" applyProtection="0"/>
    <xf numFmtId="0" fontId="33" fillId="0" borderId="0"/>
    <xf numFmtId="200" fontId="34" fillId="0" borderId="0" applyFont="0" applyFill="0" applyBorder="0" applyAlignment="0" applyProtection="0"/>
    <xf numFmtId="310" fontId="83"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67" fontId="56" fillId="0" borderId="0" applyFont="0" applyFill="0" applyBorder="0" applyAlignment="0" applyProtection="0"/>
    <xf numFmtId="178" fontId="34" fillId="0" borderId="0" applyFont="0" applyFill="0" applyBorder="0" applyAlignment="0" applyProtection="0"/>
    <xf numFmtId="173" fontId="27" fillId="0" borderId="0" applyFont="0" applyFill="0" applyBorder="0" applyAlignment="0" applyProtection="0"/>
    <xf numFmtId="178" fontId="34" fillId="0" borderId="0" applyFont="0" applyFill="0" applyBorder="0" applyAlignment="0" applyProtection="0"/>
    <xf numFmtId="173" fontId="27" fillId="0" borderId="0" applyFont="0" applyFill="0" applyBorder="0" applyAlignment="0" applyProtection="0"/>
    <xf numFmtId="197" fontId="34" fillId="0" borderId="0" applyFont="0" applyFill="0" applyBorder="0" applyAlignment="0" applyProtection="0"/>
    <xf numFmtId="173" fontId="27" fillId="0" borderId="0" applyFont="0" applyFill="0" applyBorder="0" applyAlignment="0" applyProtection="0"/>
    <xf numFmtId="197" fontId="34" fillId="0" borderId="0" applyFont="0" applyFill="0" applyBorder="0" applyAlignment="0" applyProtection="0"/>
    <xf numFmtId="167" fontId="56" fillId="0" borderId="0" applyFont="0" applyFill="0" applyBorder="0" applyAlignment="0" applyProtection="0"/>
    <xf numFmtId="178" fontId="34" fillId="0" borderId="0" applyFont="0" applyFill="0" applyBorder="0" applyAlignment="0" applyProtection="0"/>
    <xf numFmtId="167" fontId="56"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179" fontId="34" fillId="0" borderId="0" applyFont="0" applyFill="0" applyBorder="0" applyAlignment="0" applyProtection="0"/>
    <xf numFmtId="164" fontId="34" fillId="0" borderId="0" applyFont="0" applyFill="0" applyBorder="0" applyAlignment="0" applyProtection="0"/>
    <xf numFmtId="168" fontId="26"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9" fontId="34" fillId="0" borderId="0" applyFont="0" applyFill="0" applyBorder="0" applyAlignment="0" applyProtection="0"/>
    <xf numFmtId="173" fontId="34" fillId="0" borderId="0" applyFont="0" applyFill="0" applyBorder="0" applyAlignment="0" applyProtection="0"/>
    <xf numFmtId="179" fontId="34"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192" fontId="49" fillId="0" borderId="0" applyFont="0" applyFill="0" applyBorder="0" applyAlignment="0" applyProtection="0"/>
    <xf numFmtId="173" fontId="34" fillId="0" borderId="0" applyFont="0" applyFill="0" applyBorder="0" applyAlignment="0" applyProtection="0"/>
    <xf numFmtId="193"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4" fontId="34" fillId="0" borderId="0" applyFont="0" applyFill="0" applyBorder="0" applyAlignment="0" applyProtection="0"/>
    <xf numFmtId="164" fontId="34" fillId="0" borderId="0" applyFont="0" applyFill="0" applyBorder="0" applyAlignment="0" applyProtection="0"/>
    <xf numFmtId="179" fontId="34" fillId="0" borderId="0" applyFont="0" applyFill="0" applyBorder="0" applyAlignment="0" applyProtection="0"/>
    <xf numFmtId="178" fontId="34" fillId="0" borderId="0" applyFont="0" applyFill="0" applyBorder="0" applyAlignment="0" applyProtection="0"/>
    <xf numFmtId="168" fontId="26" fillId="0" borderId="0" applyFont="0" applyFill="0" applyBorder="0" applyAlignment="0" applyProtection="0"/>
    <xf numFmtId="173" fontId="34" fillId="0" borderId="0" applyFont="0" applyFill="0" applyBorder="0" applyAlignment="0" applyProtection="0"/>
    <xf numFmtId="179"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179" fontId="34" fillId="0" borderId="0" applyFont="0" applyFill="0" applyBorder="0" applyAlignment="0" applyProtection="0"/>
    <xf numFmtId="178" fontId="34" fillId="0" borderId="0" applyFont="0" applyFill="0" applyBorder="0" applyAlignment="0" applyProtection="0"/>
    <xf numFmtId="168" fontId="34" fillId="0" borderId="0" applyFont="0" applyFill="0" applyBorder="0" applyAlignment="0" applyProtection="0"/>
    <xf numFmtId="178" fontId="34" fillId="0" borderId="0" applyFont="0" applyFill="0" applyBorder="0" applyAlignment="0" applyProtection="0"/>
    <xf numFmtId="192" fontId="49" fillId="0" borderId="0" applyFont="0" applyFill="0" applyBorder="0" applyAlignment="0" applyProtection="0"/>
    <xf numFmtId="164" fontId="34" fillId="0" borderId="0" applyFont="0" applyFill="0" applyBorder="0" applyAlignment="0" applyProtection="0"/>
    <xf numFmtId="193"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94" fontId="34" fillId="0" borderId="0" applyFont="0" applyFill="0" applyBorder="0" applyAlignment="0" applyProtection="0"/>
    <xf numFmtId="0" fontId="33" fillId="0" borderId="0"/>
    <xf numFmtId="310" fontId="83" fillId="0" borderId="0" applyFont="0" applyFill="0" applyBorder="0" applyAlignment="0" applyProtection="0"/>
    <xf numFmtId="164"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96"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26" fillId="0" borderId="0" applyFont="0" applyFill="0" applyBorder="0" applyAlignment="0" applyProtection="0"/>
    <xf numFmtId="173"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68" fontId="83" fillId="0" borderId="47">
      <alignment horizontal="center"/>
    </xf>
    <xf numFmtId="168"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73"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7"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73"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5"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7" fontId="9" fillId="0" borderId="0" applyFont="0" applyFill="0" applyBorder="0" applyAlignment="0" applyProtection="0"/>
    <xf numFmtId="221" fontId="9" fillId="0" borderId="0" applyFont="0" applyFill="0" applyBorder="0" applyAlignment="0" applyProtection="0"/>
    <xf numFmtId="0" fontId="160" fillId="0" borderId="0"/>
    <xf numFmtId="0" fontId="160" fillId="0" borderId="0"/>
    <xf numFmtId="0" fontId="240" fillId="0" borderId="0"/>
    <xf numFmtId="0" fontId="52" fillId="0" borderId="0"/>
    <xf numFmtId="173" fontId="31" fillId="0" borderId="0" applyFont="0" applyFill="0" applyBorder="0" applyAlignment="0" applyProtection="0"/>
    <xf numFmtId="174"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2"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241" fillId="0" borderId="0" applyFont="0" applyFill="0" applyBorder="0" applyAlignment="0" applyProtection="0"/>
    <xf numFmtId="43" fontId="11" fillId="0" borderId="0" applyFont="0" applyFill="0" applyBorder="0" applyAlignment="0" applyProtection="0"/>
  </cellStyleXfs>
  <cellXfs count="354">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67"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67"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67"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67" fontId="245" fillId="52" borderId="66" xfId="1653" applyNumberFormat="1" applyFont="1" applyFill="1" applyBorder="1" applyAlignment="1">
      <alignment horizontal="center" vertical="center"/>
    </xf>
    <xf numFmtId="167"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247" fillId="52" borderId="60" xfId="0" applyFont="1" applyFill="1" applyBorder="1" applyAlignment="1">
      <alignment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0" fontId="247" fillId="52" borderId="60" xfId="0" quotePrefix="1"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0"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3" fontId="54"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54" fillId="53" borderId="0" xfId="0" applyFont="1" applyFill="1"/>
    <xf numFmtId="334" fontId="249" fillId="52" borderId="0" xfId="0" applyNumberFormat="1" applyFont="1" applyFill="1"/>
    <xf numFmtId="0" fontId="250" fillId="52" borderId="60" xfId="0" applyFont="1" applyFill="1" applyBorder="1" applyAlignment="1">
      <alignment horizontal="center" vertical="center" wrapText="1"/>
    </xf>
    <xf numFmtId="0" fontId="250" fillId="52" borderId="60" xfId="0" applyFont="1" applyFill="1" applyBorder="1" applyAlignment="1">
      <alignment horizontal="left" vertical="center" wrapText="1"/>
    </xf>
    <xf numFmtId="333" fontId="250" fillId="52" borderId="60" xfId="4261" applyNumberFormat="1" applyFont="1" applyFill="1" applyBorder="1" applyAlignment="1">
      <alignment horizontal="right" vertical="center" wrapText="1"/>
    </xf>
    <xf numFmtId="333" fontId="250" fillId="52" borderId="60" xfId="4261" applyNumberFormat="1" applyFont="1" applyFill="1" applyBorder="1" applyAlignment="1">
      <alignment horizontal="center" vertical="center" wrapText="1"/>
    </xf>
    <xf numFmtId="0" fontId="250" fillId="52" borderId="0" xfId="0" applyFont="1" applyFill="1"/>
    <xf numFmtId="333" fontId="54" fillId="52" borderId="60" xfId="4261" applyNumberFormat="1" applyFont="1" applyFill="1" applyBorder="1" applyAlignment="1">
      <alignment horizontal="center" vertical="center" wrapText="1"/>
    </xf>
    <xf numFmtId="0" fontId="251" fillId="52" borderId="0" xfId="2700" applyFont="1" applyFill="1" applyAlignment="1">
      <alignment horizontal="center" vertical="center"/>
    </xf>
    <xf numFmtId="0" fontId="252" fillId="52" borderId="0" xfId="2700" applyFont="1" applyFill="1" applyAlignment="1">
      <alignment vertical="center"/>
    </xf>
    <xf numFmtId="0" fontId="253" fillId="52" borderId="0" xfId="2700" applyFont="1" applyFill="1" applyBorder="1" applyAlignment="1">
      <alignment horizontal="center" vertical="center"/>
    </xf>
    <xf numFmtId="0" fontId="253" fillId="52" borderId="60" xfId="2700" applyFont="1" applyFill="1" applyBorder="1" applyAlignment="1">
      <alignment horizontal="center" vertical="center" wrapText="1"/>
    </xf>
    <xf numFmtId="0" fontId="254" fillId="52" borderId="60" xfId="2700" applyFont="1" applyFill="1" applyBorder="1" applyAlignment="1">
      <alignment horizontal="center" vertical="center" wrapText="1"/>
    </xf>
    <xf numFmtId="167" fontId="253" fillId="52" borderId="60" xfId="2700" applyNumberFormat="1" applyFont="1" applyFill="1" applyBorder="1" applyAlignment="1">
      <alignment horizontal="right" vertical="center" wrapText="1"/>
    </xf>
    <xf numFmtId="167" fontId="253" fillId="52" borderId="60" xfId="2700" applyNumberFormat="1" applyFont="1" applyFill="1" applyBorder="1" applyAlignment="1">
      <alignment horizontal="center" vertical="center" wrapText="1"/>
    </xf>
    <xf numFmtId="0" fontId="253" fillId="52" borderId="60" xfId="2700" applyFont="1" applyFill="1" applyBorder="1" applyAlignment="1">
      <alignment horizontal="justify" vertical="center" wrapText="1"/>
    </xf>
    <xf numFmtId="167" fontId="253"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67"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0" fontId="0" fillId="0" borderId="0" xfId="0" applyAlignment="1">
      <alignment horizontal="center"/>
    </xf>
    <xf numFmtId="167" fontId="168" fillId="52" borderId="60" xfId="2700" applyNumberFormat="1" applyFont="1" applyFill="1" applyBorder="1" applyAlignment="1">
      <alignment horizontal="right" vertical="center" wrapText="1"/>
    </xf>
    <xf numFmtId="333" fontId="253" fillId="52" borderId="60" xfId="4261" applyNumberFormat="1" applyFont="1" applyFill="1" applyBorder="1" applyAlignment="1">
      <alignment horizontal="right" vertical="center" wrapText="1"/>
    </xf>
    <xf numFmtId="333" fontId="253" fillId="52" borderId="60" xfId="4261" applyNumberFormat="1" applyFont="1" applyFill="1" applyBorder="1" applyAlignment="1">
      <alignment horizontal="center" vertical="center" wrapText="1"/>
    </xf>
    <xf numFmtId="333" fontId="168" fillId="52" borderId="60" xfId="4261" applyNumberFormat="1" applyFont="1" applyFill="1" applyBorder="1" applyAlignment="1">
      <alignment horizontal="right" vertical="center" wrapText="1"/>
    </xf>
    <xf numFmtId="333" fontId="168" fillId="52" borderId="60" xfId="4261" applyNumberFormat="1" applyFont="1" applyFill="1" applyBorder="1" applyAlignment="1">
      <alignment horizontal="center" vertical="center" wrapText="1"/>
    </xf>
    <xf numFmtId="0" fontId="54" fillId="53" borderId="60" xfId="0"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333" fontId="54" fillId="53" borderId="60" xfId="4261" applyNumberFormat="1" applyFont="1" applyFill="1" applyBorder="1" applyAlignment="1">
      <alignment horizontal="center"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0" fontId="254" fillId="53" borderId="60" xfId="2700" applyFont="1" applyFill="1" applyBorder="1" applyAlignment="1">
      <alignment horizontal="center" vertical="center" wrapText="1"/>
    </xf>
    <xf numFmtId="333" fontId="253" fillId="53" borderId="60" xfId="4261" applyNumberFormat="1" applyFont="1" applyFill="1" applyBorder="1" applyAlignment="1">
      <alignment horizontal="right" vertical="center" wrapText="1"/>
    </xf>
    <xf numFmtId="167" fontId="253" fillId="53" borderId="60" xfId="2700" applyNumberFormat="1" applyFont="1" applyFill="1" applyBorder="1" applyAlignment="1">
      <alignment horizontal="right" vertical="center" wrapText="1"/>
    </xf>
    <xf numFmtId="333" fontId="253" fillId="53" borderId="60" xfId="4261" applyNumberFormat="1" applyFont="1" applyFill="1" applyBorder="1" applyAlignment="1">
      <alignment horizontal="center" vertical="center" wrapText="1"/>
    </xf>
    <xf numFmtId="333" fontId="168" fillId="53" borderId="60" xfId="4261" applyNumberFormat="1" applyFont="1" applyFill="1" applyBorder="1" applyAlignment="1">
      <alignment horizontal="right" vertical="center" wrapText="1"/>
    </xf>
    <xf numFmtId="333" fontId="168" fillId="53" borderId="60" xfId="4261" applyNumberFormat="1" applyFont="1" applyFill="1" applyBorder="1" applyAlignment="1">
      <alignment horizontal="center" vertical="center" wrapText="1"/>
    </xf>
    <xf numFmtId="167" fontId="168" fillId="53" borderId="60" xfId="2700" applyNumberFormat="1" applyFont="1" applyFill="1" applyBorder="1" applyAlignment="1">
      <alignment horizontal="right" vertical="center" wrapText="1"/>
    </xf>
    <xf numFmtId="0" fontId="0" fillId="53" borderId="0" xfId="0" applyFill="1"/>
    <xf numFmtId="0" fontId="0" fillId="53" borderId="0" xfId="0" applyFill="1" applyAlignment="1">
      <alignment horizontal="center"/>
    </xf>
    <xf numFmtId="0" fontId="253" fillId="52"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0" fontId="255" fillId="52" borderId="60" xfId="0" applyFont="1" applyFill="1" applyBorder="1" applyAlignment="1">
      <alignment vertical="center" wrapText="1"/>
    </xf>
    <xf numFmtId="240" fontId="54" fillId="52" borderId="60" xfId="4261" applyNumberFormat="1" applyFont="1" applyFill="1" applyBorder="1" applyAlignment="1">
      <alignment horizontal="center" vertical="center" wrapText="1"/>
    </xf>
    <xf numFmtId="240" fontId="54" fillId="52" borderId="0" xfId="4261" applyNumberFormat="1" applyFont="1" applyFill="1"/>
    <xf numFmtId="333" fontId="247"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0" fontId="250" fillId="53" borderId="60" xfId="0" applyFont="1" applyFill="1" applyBorder="1" applyAlignment="1">
      <alignment horizontal="center" vertical="center" wrapText="1"/>
    </xf>
    <xf numFmtId="333" fontId="250" fillId="53" borderId="60" xfId="4261" applyNumberFormat="1" applyFont="1" applyFill="1" applyBorder="1" applyAlignment="1">
      <alignment horizontal="right" vertical="center" wrapText="1"/>
    </xf>
    <xf numFmtId="240" fontId="54" fillId="53" borderId="60" xfId="4261" applyNumberFormat="1" applyFont="1" applyFill="1" applyBorder="1" applyAlignment="1">
      <alignment horizontal="center" vertical="center" wrapText="1"/>
    </xf>
    <xf numFmtId="0" fontId="54" fillId="53" borderId="0" xfId="0" applyFont="1" applyFill="1" applyAlignment="1">
      <alignment horizontal="center"/>
    </xf>
    <xf numFmtId="334" fontId="249" fillId="53" borderId="0" xfId="0" applyNumberFormat="1" applyFont="1" applyFill="1"/>
    <xf numFmtId="0" fontId="247" fillId="52" borderId="60" xfId="0" applyFont="1" applyFill="1" applyBorder="1" applyAlignment="1">
      <alignment horizontal="center" vertical="center" wrapText="1"/>
    </xf>
    <xf numFmtId="0" fontId="247" fillId="53" borderId="60" xfId="0" applyFont="1" applyFill="1" applyBorder="1" applyAlignment="1">
      <alignment horizontal="center" vertical="center" wrapText="1"/>
    </xf>
    <xf numFmtId="0" fontId="253" fillId="52" borderId="60" xfId="2700" applyFont="1" applyFill="1" applyBorder="1" applyAlignment="1">
      <alignment horizontal="center" vertical="center" wrapText="1"/>
    </xf>
    <xf numFmtId="0" fontId="253" fillId="52" borderId="60" xfId="2700" applyFont="1" applyFill="1" applyBorder="1" applyAlignment="1">
      <alignment horizontal="center" vertical="center"/>
    </xf>
    <xf numFmtId="0" fontId="247" fillId="52" borderId="60" xfId="0" applyFont="1" applyFill="1" applyBorder="1" applyAlignment="1">
      <alignment horizontal="center" vertical="center" wrapText="1"/>
    </xf>
    <xf numFmtId="333" fontId="0" fillId="0" borderId="0" xfId="0" applyNumberFormat="1"/>
    <xf numFmtId="0" fontId="247" fillId="52" borderId="6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242" fillId="0" borderId="0" xfId="0" applyFont="1" applyAlignment="1">
      <alignment horizontal="center"/>
    </xf>
    <xf numFmtId="0" fontId="243" fillId="0" borderId="2" xfId="0" applyFont="1" applyBorder="1" applyAlignment="1">
      <alignment horizontal="right"/>
    </xf>
    <xf numFmtId="0" fontId="244" fillId="0" borderId="0" xfId="0" applyFont="1" applyAlignment="1">
      <alignment horizontal="center"/>
    </xf>
    <xf numFmtId="0" fontId="243" fillId="0" borderId="60" xfId="0" applyFont="1" applyBorder="1" applyAlignment="1">
      <alignment horizontal="center" vertical="center" wrapText="1"/>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3" fontId="18"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0" fontId="19" fillId="0" borderId="1" xfId="2" applyFont="1" applyBorder="1"/>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253" fillId="52" borderId="60" xfId="2700" applyFont="1" applyFill="1" applyBorder="1" applyAlignment="1">
      <alignment horizontal="center" vertical="center" wrapText="1"/>
    </xf>
    <xf numFmtId="0" fontId="253" fillId="52" borderId="63" xfId="2700" applyFont="1" applyFill="1" applyBorder="1" applyAlignment="1">
      <alignment horizontal="center" vertical="center" wrapText="1"/>
    </xf>
    <xf numFmtId="0" fontId="253" fillId="52" borderId="65" xfId="2700" applyFont="1" applyFill="1" applyBorder="1" applyAlignment="1">
      <alignment horizontal="center" vertical="center" wrapText="1"/>
    </xf>
    <xf numFmtId="0" fontId="253" fillId="52" borderId="60" xfId="2700" applyFont="1" applyFill="1" applyBorder="1" applyAlignment="1">
      <alignment horizontal="center" vertical="center"/>
    </xf>
    <xf numFmtId="0" fontId="253" fillId="53" borderId="60" xfId="2700" applyFont="1" applyFill="1" applyBorder="1" applyAlignment="1">
      <alignment horizontal="center" vertical="center"/>
    </xf>
    <xf numFmtId="0" fontId="253" fillId="52" borderId="0" xfId="2700" applyFont="1" applyFill="1" applyAlignment="1">
      <alignment horizontal="right" vertical="center"/>
    </xf>
    <xf numFmtId="0" fontId="253" fillId="52" borderId="0" xfId="2700" applyFont="1" applyFill="1" applyBorder="1" applyAlignment="1">
      <alignment horizontal="center" vertical="center" wrapText="1"/>
    </xf>
    <xf numFmtId="0" fontId="25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1" fillId="52" borderId="2" xfId="2700" applyFont="1" applyFill="1" applyBorder="1" applyAlignment="1">
      <alignment horizontal="right" vertical="center"/>
    </xf>
    <xf numFmtId="0" fontId="253" fillId="53" borderId="60" xfId="2700" applyFont="1" applyFill="1" applyBorder="1" applyAlignment="1">
      <alignment horizontal="center" vertical="center" wrapText="1"/>
    </xf>
    <xf numFmtId="0" fontId="253" fillId="53" borderId="63" xfId="2700" applyFont="1" applyFill="1" applyBorder="1" applyAlignment="1">
      <alignment horizontal="center" vertical="center" wrapText="1"/>
    </xf>
    <xf numFmtId="0" fontId="253" fillId="53" borderId="65" xfId="2700" applyFont="1" applyFill="1" applyBorder="1" applyAlignment="1">
      <alignment horizontal="center" vertical="center" wrapText="1"/>
    </xf>
    <xf numFmtId="0" fontId="247" fillId="52" borderId="63" xfId="0" applyFont="1" applyFill="1" applyBorder="1" applyAlignment="1">
      <alignment horizontal="center" vertical="center" wrapText="1"/>
    </xf>
    <xf numFmtId="0" fontId="0" fillId="52" borderId="65" xfId="0" applyFont="1" applyFill="1" applyBorder="1"/>
    <xf numFmtId="0" fontId="0" fillId="52" borderId="64" xfId="0" applyFont="1" applyFill="1" applyBorder="1"/>
    <xf numFmtId="0" fontId="247" fillId="52" borderId="60" xfId="0"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wrapText="1"/>
    </xf>
    <xf numFmtId="0" fontId="247" fillId="53" borderId="62" xfId="0" applyFont="1" applyFill="1" applyBorder="1" applyAlignment="1">
      <alignment horizontal="center" vertical="center" wrapText="1"/>
    </xf>
    <xf numFmtId="0" fontId="247" fillId="53" borderId="8"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3" borderId="63" xfId="0" applyFont="1" applyFill="1" applyBorder="1" applyAlignment="1">
      <alignment horizontal="center" vertical="center" wrapText="1"/>
    </xf>
    <xf numFmtId="0" fontId="0" fillId="53" borderId="65" xfId="0" applyFont="1" applyFill="1" applyBorder="1"/>
    <xf numFmtId="0" fontId="0" fillId="53" borderId="64" xfId="0" applyFont="1" applyFill="1" applyBorder="1"/>
    <xf numFmtId="0" fontId="247" fillId="53" borderId="60"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4" fillId="0" borderId="0" xfId="0" applyFont="1" applyAlignment="1">
      <alignment horizontal="center" vertical="center" wrapText="1"/>
    </xf>
    <xf numFmtId="0" fontId="253" fillId="0" borderId="60" xfId="2700" applyFont="1" applyFill="1" applyBorder="1" applyAlignment="1">
      <alignment horizontal="center" vertical="center" wrapText="1"/>
    </xf>
    <xf numFmtId="0" fontId="253" fillId="0" borderId="63" xfId="2700" applyFont="1" applyFill="1" applyBorder="1" applyAlignment="1">
      <alignment horizontal="center" vertical="center" wrapText="1"/>
    </xf>
    <xf numFmtId="0" fontId="253" fillId="0" borderId="65" xfId="2700" applyFont="1" applyFill="1" applyBorder="1" applyAlignment="1">
      <alignment horizontal="center" vertical="center" wrapText="1"/>
    </xf>
    <xf numFmtId="0" fontId="253" fillId="0" borderId="60" xfId="2700" applyFont="1" applyFill="1" applyBorder="1" applyAlignment="1">
      <alignment horizontal="center" vertical="center"/>
    </xf>
    <xf numFmtId="0" fontId="253" fillId="0" borderId="60" xfId="2700" applyFont="1" applyFill="1" applyBorder="1" applyAlignment="1">
      <alignment horizontal="center" vertical="center"/>
    </xf>
    <xf numFmtId="0" fontId="253" fillId="0" borderId="60" xfId="2700" applyFont="1" applyFill="1" applyBorder="1" applyAlignment="1">
      <alignment horizontal="center" vertical="center" wrapText="1"/>
    </xf>
    <xf numFmtId="0" fontId="254" fillId="0" borderId="60" xfId="2700" applyFont="1" applyFill="1" applyBorder="1" applyAlignment="1">
      <alignment horizontal="center" vertical="center" wrapText="1"/>
    </xf>
    <xf numFmtId="333" fontId="253" fillId="0" borderId="60" xfId="4261" applyNumberFormat="1" applyFont="1" applyFill="1" applyBorder="1" applyAlignment="1">
      <alignment horizontal="right" vertical="center" wrapText="1"/>
    </xf>
    <xf numFmtId="333" fontId="253" fillId="0" borderId="60" xfId="4261" applyNumberFormat="1" applyFont="1" applyFill="1" applyBorder="1" applyAlignment="1">
      <alignment horizontal="center" vertical="center" wrapText="1"/>
    </xf>
    <xf numFmtId="333" fontId="168" fillId="0" borderId="60" xfId="4261" applyNumberFormat="1" applyFont="1" applyFill="1" applyBorder="1" applyAlignment="1">
      <alignment horizontal="right" vertical="center" wrapText="1"/>
    </xf>
    <xf numFmtId="333" fontId="168" fillId="0" borderId="60" xfId="4261" applyNumberFormat="1" applyFont="1" applyFill="1" applyBorder="1" applyAlignment="1">
      <alignment horizontal="center" vertical="center" wrapText="1"/>
    </xf>
    <xf numFmtId="167" fontId="168" fillId="0" borderId="60" xfId="2700" applyNumberFormat="1" applyFont="1" applyFill="1" applyBorder="1" applyAlignment="1">
      <alignment horizontal="right" vertical="center" wrapText="1"/>
    </xf>
    <xf numFmtId="167" fontId="253" fillId="0" borderId="60" xfId="2700" applyNumberFormat="1" applyFont="1" applyFill="1" applyBorder="1" applyAlignment="1">
      <alignment horizontal="right" vertical="center" wrapText="1"/>
    </xf>
    <xf numFmtId="0" fontId="0" fillId="0" borderId="0" xfId="0" applyFill="1" applyAlignment="1">
      <alignment horizontal="center"/>
    </xf>
    <xf numFmtId="0" fontId="247" fillId="0" borderId="63" xfId="0" applyFont="1" applyFill="1" applyBorder="1" applyAlignment="1">
      <alignment horizontal="center" vertical="center" wrapText="1"/>
    </xf>
    <xf numFmtId="0" fontId="0" fillId="0" borderId="65" xfId="0" applyFont="1" applyFill="1" applyBorder="1"/>
    <xf numFmtId="0" fontId="0" fillId="0" borderId="64" xfId="0" applyFont="1" applyFill="1" applyBorder="1"/>
    <xf numFmtId="0" fontId="247" fillId="0" borderId="60" xfId="0" applyFont="1" applyFill="1" applyBorder="1" applyAlignment="1">
      <alignment horizontal="center" vertical="center" wrapText="1"/>
    </xf>
    <xf numFmtId="0" fontId="247" fillId="0" borderId="62" xfId="0" applyFont="1" applyFill="1" applyBorder="1" applyAlignment="1">
      <alignment horizontal="center" vertical="center" wrapText="1"/>
    </xf>
    <xf numFmtId="0" fontId="247" fillId="0" borderId="8" xfId="0" applyFont="1" applyFill="1" applyBorder="1" applyAlignment="1">
      <alignment horizontal="center" vertical="center" wrapText="1"/>
    </xf>
    <xf numFmtId="0" fontId="247" fillId="0" borderId="7" xfId="0" applyFont="1" applyFill="1" applyBorder="1" applyAlignment="1">
      <alignment horizontal="center" vertical="center" wrapText="1"/>
    </xf>
    <xf numFmtId="0" fontId="247" fillId="0" borderId="60" xfId="0" applyFont="1" applyFill="1" applyBorder="1" applyAlignment="1">
      <alignment horizontal="center" vertical="center" wrapText="1"/>
    </xf>
    <xf numFmtId="333" fontId="247" fillId="0" borderId="60" xfId="4261" applyNumberFormat="1" applyFont="1" applyFill="1" applyBorder="1" applyAlignment="1">
      <alignment horizontal="right" vertical="center" wrapText="1"/>
    </xf>
    <xf numFmtId="333" fontId="247" fillId="0" borderId="60" xfId="4261" applyNumberFormat="1" applyFont="1" applyFill="1" applyBorder="1" applyAlignment="1">
      <alignment horizontal="center" vertical="center" wrapText="1"/>
    </xf>
    <xf numFmtId="0" fontId="54" fillId="0" borderId="60" xfId="0" applyFont="1" applyFill="1" applyBorder="1" applyAlignment="1">
      <alignment horizontal="center" vertical="center" wrapText="1"/>
    </xf>
    <xf numFmtId="333" fontId="54" fillId="0" borderId="60" xfId="4261" applyNumberFormat="1" applyFont="1" applyFill="1" applyBorder="1" applyAlignment="1">
      <alignment horizontal="right" vertical="center" wrapText="1"/>
    </xf>
    <xf numFmtId="0" fontId="250" fillId="0" borderId="60" xfId="0" applyFont="1" applyFill="1" applyBorder="1" applyAlignment="1">
      <alignment horizontal="center" vertical="center" wrapText="1"/>
    </xf>
    <xf numFmtId="333" fontId="250" fillId="0" borderId="60" xfId="4261" applyNumberFormat="1" applyFont="1" applyFill="1" applyBorder="1" applyAlignment="1">
      <alignment horizontal="right" vertical="center" wrapText="1"/>
    </xf>
    <xf numFmtId="333" fontId="54" fillId="0" borderId="60" xfId="4261" applyNumberFormat="1" applyFont="1" applyFill="1" applyBorder="1" applyAlignment="1">
      <alignment horizontal="center" vertical="center" wrapText="1"/>
    </xf>
    <xf numFmtId="240" fontId="54" fillId="0" borderId="60" xfId="4261" applyNumberFormat="1" applyFont="1" applyFill="1" applyBorder="1" applyAlignment="1">
      <alignment horizontal="center" vertical="center" wrapText="1"/>
    </xf>
    <xf numFmtId="0" fontId="54" fillId="0" borderId="0" xfId="0" applyFont="1" applyFill="1" applyAlignment="1">
      <alignment horizontal="center"/>
    </xf>
    <xf numFmtId="0" fontId="54" fillId="0" borderId="0" xfId="0" applyFont="1" applyFill="1"/>
    <xf numFmtId="334" fontId="249" fillId="0" borderId="0" xfId="0" applyNumberFormat="1" applyFont="1" applyFill="1"/>
    <xf numFmtId="240" fontId="54" fillId="0" borderId="60" xfId="4261" applyNumberFormat="1" applyFont="1" applyFill="1" applyBorder="1" applyAlignment="1">
      <alignment horizontal="left" vertical="center" wrapText="1"/>
    </xf>
    <xf numFmtId="240" fontId="54" fillId="0" borderId="0" xfId="4261" applyNumberFormat="1" applyFont="1" applyFill="1"/>
    <xf numFmtId="0" fontId="54" fillId="0" borderId="60" xfId="0" quotePrefix="1" applyFont="1" applyFill="1" applyBorder="1" applyAlignment="1">
      <alignment horizontal="center" vertical="center" wrapText="1"/>
    </xf>
    <xf numFmtId="0" fontId="54" fillId="0" borderId="60" xfId="0" applyFont="1" applyFill="1" applyBorder="1" applyAlignment="1">
      <alignment vertical="center" wrapText="1"/>
    </xf>
    <xf numFmtId="3" fontId="54" fillId="0" borderId="60" xfId="4261" applyNumberFormat="1" applyFont="1" applyFill="1" applyBorder="1" applyAlignment="1">
      <alignment horizontal="center" vertical="center" wrapText="1"/>
    </xf>
    <xf numFmtId="0" fontId="247" fillId="0" borderId="0" xfId="0" applyFont="1" applyFill="1"/>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225" t="s">
        <v>103</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row>
    <row r="2" spans="1:40" ht="21.95" customHeight="1">
      <c r="A2" s="227" t="s">
        <v>72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21.95" customHeight="1">
      <c r="A3" s="225" t="s">
        <v>230</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row>
    <row r="4" spans="1:40" ht="21.95" customHeight="1">
      <c r="A4" s="227" t="s">
        <v>129</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row>
    <row r="5" spans="1:40" ht="21.95" customHeight="1">
      <c r="A5" s="226" t="s">
        <v>0</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row>
    <row r="6" spans="1:40" ht="38.25" customHeight="1">
      <c r="A6" s="222" t="s">
        <v>1</v>
      </c>
      <c r="B6" s="222" t="s">
        <v>2</v>
      </c>
      <c r="C6" s="222" t="s">
        <v>4</v>
      </c>
      <c r="D6" s="219" t="s">
        <v>87</v>
      </c>
      <c r="E6" s="220"/>
      <c r="F6" s="221"/>
      <c r="G6" s="219" t="s">
        <v>5</v>
      </c>
      <c r="H6" s="220"/>
      <c r="I6" s="220"/>
      <c r="J6" s="220"/>
      <c r="K6" s="220"/>
      <c r="L6" s="220"/>
      <c r="M6" s="220"/>
      <c r="N6" s="220"/>
      <c r="O6" s="220"/>
      <c r="P6" s="220"/>
      <c r="Q6" s="220"/>
      <c r="R6" s="220"/>
      <c r="S6" s="220"/>
      <c r="T6" s="220"/>
      <c r="U6" s="221"/>
      <c r="V6" s="219" t="s">
        <v>76</v>
      </c>
      <c r="W6" s="220"/>
      <c r="X6" s="220"/>
      <c r="Y6" s="220"/>
      <c r="Z6" s="220"/>
      <c r="AA6" s="220"/>
      <c r="AB6" s="220"/>
      <c r="AC6" s="220"/>
      <c r="AD6" s="220"/>
      <c r="AE6" s="220"/>
      <c r="AF6" s="220"/>
      <c r="AG6" s="220"/>
      <c r="AH6" s="220"/>
      <c r="AI6" s="220"/>
      <c r="AJ6" s="220"/>
      <c r="AK6" s="220"/>
      <c r="AL6" s="220"/>
      <c r="AM6" s="221"/>
      <c r="AN6" s="222" t="s">
        <v>3</v>
      </c>
    </row>
    <row r="7" spans="1:40" ht="29.25" customHeight="1">
      <c r="A7" s="223"/>
      <c r="B7" s="223"/>
      <c r="C7" s="223"/>
      <c r="D7" s="222" t="s">
        <v>27</v>
      </c>
      <c r="E7" s="219" t="s">
        <v>28</v>
      </c>
      <c r="F7" s="221"/>
      <c r="G7" s="219" t="s">
        <v>88</v>
      </c>
      <c r="H7" s="220"/>
      <c r="I7" s="221"/>
      <c r="J7" s="219" t="s">
        <v>89</v>
      </c>
      <c r="K7" s="220"/>
      <c r="L7" s="221"/>
      <c r="M7" s="219" t="s">
        <v>90</v>
      </c>
      <c r="N7" s="220"/>
      <c r="O7" s="221"/>
      <c r="P7" s="219" t="s">
        <v>91</v>
      </c>
      <c r="Q7" s="220"/>
      <c r="R7" s="221"/>
      <c r="S7" s="219" t="s">
        <v>92</v>
      </c>
      <c r="T7" s="220"/>
      <c r="U7" s="221"/>
      <c r="V7" s="219" t="s">
        <v>27</v>
      </c>
      <c r="W7" s="220"/>
      <c r="X7" s="221"/>
      <c r="Y7" s="219" t="s">
        <v>5</v>
      </c>
      <c r="Z7" s="220"/>
      <c r="AA7" s="220"/>
      <c r="AB7" s="220"/>
      <c r="AC7" s="220"/>
      <c r="AD7" s="220"/>
      <c r="AE7" s="220"/>
      <c r="AF7" s="220"/>
      <c r="AG7" s="220"/>
      <c r="AH7" s="220"/>
      <c r="AI7" s="220"/>
      <c r="AJ7" s="220"/>
      <c r="AK7" s="220"/>
      <c r="AL7" s="220"/>
      <c r="AM7" s="221"/>
      <c r="AN7" s="223"/>
    </row>
    <row r="8" spans="1:40" ht="31.5" customHeight="1">
      <c r="A8" s="223"/>
      <c r="B8" s="223"/>
      <c r="C8" s="223"/>
      <c r="D8" s="223"/>
      <c r="E8" s="222" t="s">
        <v>6</v>
      </c>
      <c r="F8" s="222" t="s">
        <v>7</v>
      </c>
      <c r="G8" s="222" t="s">
        <v>27</v>
      </c>
      <c r="H8" s="219" t="s">
        <v>28</v>
      </c>
      <c r="I8" s="221"/>
      <c r="J8" s="222" t="s">
        <v>27</v>
      </c>
      <c r="K8" s="219" t="s">
        <v>28</v>
      </c>
      <c r="L8" s="221"/>
      <c r="M8" s="222" t="s">
        <v>27</v>
      </c>
      <c r="N8" s="219" t="s">
        <v>28</v>
      </c>
      <c r="O8" s="221"/>
      <c r="P8" s="222" t="s">
        <v>27</v>
      </c>
      <c r="Q8" s="219" t="s">
        <v>28</v>
      </c>
      <c r="R8" s="221"/>
      <c r="S8" s="222" t="s">
        <v>27</v>
      </c>
      <c r="T8" s="219" t="s">
        <v>28</v>
      </c>
      <c r="U8" s="221"/>
      <c r="V8" s="222" t="s">
        <v>27</v>
      </c>
      <c r="W8" s="219" t="s">
        <v>28</v>
      </c>
      <c r="X8" s="221"/>
      <c r="Y8" s="219" t="s">
        <v>88</v>
      </c>
      <c r="Z8" s="220"/>
      <c r="AA8" s="221"/>
      <c r="AB8" s="219" t="s">
        <v>89</v>
      </c>
      <c r="AC8" s="220"/>
      <c r="AD8" s="221"/>
      <c r="AE8" s="219" t="s">
        <v>90</v>
      </c>
      <c r="AF8" s="220"/>
      <c r="AG8" s="221"/>
      <c r="AH8" s="219" t="s">
        <v>93</v>
      </c>
      <c r="AI8" s="220"/>
      <c r="AJ8" s="221"/>
      <c r="AK8" s="219" t="s">
        <v>94</v>
      </c>
      <c r="AL8" s="220"/>
      <c r="AM8" s="221"/>
      <c r="AN8" s="223"/>
    </row>
    <row r="9" spans="1:40" ht="21.95" customHeight="1">
      <c r="A9" s="223"/>
      <c r="B9" s="223"/>
      <c r="C9" s="223"/>
      <c r="D9" s="223"/>
      <c r="E9" s="223"/>
      <c r="F9" s="223"/>
      <c r="G9" s="223"/>
      <c r="H9" s="222" t="s">
        <v>6</v>
      </c>
      <c r="I9" s="222" t="s">
        <v>7</v>
      </c>
      <c r="J9" s="223"/>
      <c r="K9" s="222" t="s">
        <v>6</v>
      </c>
      <c r="L9" s="222" t="s">
        <v>7</v>
      </c>
      <c r="M9" s="223"/>
      <c r="N9" s="222" t="s">
        <v>6</v>
      </c>
      <c r="O9" s="222" t="s">
        <v>7</v>
      </c>
      <c r="P9" s="223"/>
      <c r="Q9" s="222" t="s">
        <v>6</v>
      </c>
      <c r="R9" s="222" t="s">
        <v>7</v>
      </c>
      <c r="S9" s="223"/>
      <c r="T9" s="222" t="s">
        <v>6</v>
      </c>
      <c r="U9" s="222" t="s">
        <v>7</v>
      </c>
      <c r="V9" s="223"/>
      <c r="W9" s="222" t="s">
        <v>6</v>
      </c>
      <c r="X9" s="222" t="s">
        <v>7</v>
      </c>
      <c r="Y9" s="222" t="s">
        <v>27</v>
      </c>
      <c r="Z9" s="219" t="s">
        <v>28</v>
      </c>
      <c r="AA9" s="221"/>
      <c r="AB9" s="222" t="s">
        <v>27</v>
      </c>
      <c r="AC9" s="219" t="s">
        <v>28</v>
      </c>
      <c r="AD9" s="221"/>
      <c r="AE9" s="222" t="s">
        <v>27</v>
      </c>
      <c r="AF9" s="219" t="s">
        <v>28</v>
      </c>
      <c r="AG9" s="221"/>
      <c r="AH9" s="222" t="s">
        <v>27</v>
      </c>
      <c r="AI9" s="219" t="s">
        <v>28</v>
      </c>
      <c r="AJ9" s="221"/>
      <c r="AK9" s="222" t="s">
        <v>27</v>
      </c>
      <c r="AL9" s="219" t="s">
        <v>28</v>
      </c>
      <c r="AM9" s="221"/>
      <c r="AN9" s="223"/>
    </row>
    <row r="10" spans="1:40" ht="30.75"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1" t="s">
        <v>6</v>
      </c>
      <c r="AA10" s="1" t="s">
        <v>7</v>
      </c>
      <c r="AB10" s="224"/>
      <c r="AC10" s="1" t="s">
        <v>6</v>
      </c>
      <c r="AD10" s="1" t="s">
        <v>7</v>
      </c>
      <c r="AE10" s="224"/>
      <c r="AF10" s="1" t="s">
        <v>6</v>
      </c>
      <c r="AG10" s="1" t="s">
        <v>7</v>
      </c>
      <c r="AH10" s="224"/>
      <c r="AI10" s="1" t="s">
        <v>6</v>
      </c>
      <c r="AJ10" s="1" t="s">
        <v>7</v>
      </c>
      <c r="AK10" s="224"/>
      <c r="AL10" s="1" t="s">
        <v>6</v>
      </c>
      <c r="AM10" s="1" t="s">
        <v>7</v>
      </c>
      <c r="AN10" s="224"/>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A3:AN3"/>
    <mergeCell ref="A5:AN5"/>
    <mergeCell ref="A2:AN2"/>
    <mergeCell ref="A1:AN1"/>
    <mergeCell ref="A4:AN4"/>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AE8:AG8"/>
    <mergeCell ref="AE9:AE10"/>
    <mergeCell ref="AF9:AG9"/>
    <mergeCell ref="V7:X7"/>
    <mergeCell ref="V8:V10"/>
    <mergeCell ref="Y8:AA8"/>
    <mergeCell ref="Y9:Y10"/>
    <mergeCell ref="Z9:AA9"/>
    <mergeCell ref="Y7:AM7"/>
    <mergeCell ref="G8:G10"/>
    <mergeCell ref="H9:H10"/>
    <mergeCell ref="H8:I8"/>
    <mergeCell ref="K8:L8"/>
    <mergeCell ref="N8:O8"/>
    <mergeCell ref="I9:I10"/>
    <mergeCell ref="J8:J10"/>
    <mergeCell ref="K9:K10"/>
    <mergeCell ref="L9:L10"/>
    <mergeCell ref="S7:U7"/>
    <mergeCell ref="G6:U6"/>
    <mergeCell ref="D6:F6"/>
    <mergeCell ref="G7:I7"/>
    <mergeCell ref="J7:L7"/>
    <mergeCell ref="M7:O7"/>
    <mergeCell ref="P7:R7"/>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233" t="s">
        <v>181</v>
      </c>
      <c r="B1" s="233"/>
      <c r="C1" s="233"/>
      <c r="D1" s="233"/>
      <c r="E1" s="233"/>
      <c r="F1" s="233"/>
      <c r="G1" s="233"/>
      <c r="H1" s="233"/>
      <c r="I1" s="233"/>
      <c r="J1" s="233"/>
      <c r="K1" s="233"/>
      <c r="L1" s="233"/>
      <c r="M1" s="233"/>
      <c r="N1" s="233"/>
      <c r="O1" s="233"/>
      <c r="P1" s="233"/>
      <c r="Q1" s="233"/>
      <c r="R1" s="233"/>
      <c r="S1" s="233"/>
    </row>
    <row r="2" spans="1:19" s="14" customFormat="1" ht="18.75">
      <c r="A2" s="234" t="s">
        <v>72</v>
      </c>
      <c r="B2" s="234"/>
      <c r="C2" s="234"/>
      <c r="D2" s="234"/>
      <c r="E2" s="234"/>
      <c r="F2" s="234"/>
      <c r="G2" s="234"/>
      <c r="H2" s="234"/>
      <c r="I2" s="234"/>
      <c r="J2" s="234"/>
      <c r="K2" s="234"/>
      <c r="L2" s="234"/>
      <c r="M2" s="234"/>
      <c r="N2" s="234"/>
      <c r="O2" s="234"/>
      <c r="P2" s="234"/>
      <c r="Q2" s="234"/>
      <c r="R2" s="234"/>
      <c r="S2" s="234"/>
    </row>
    <row r="3" spans="1:19" ht="44.25" customHeight="1">
      <c r="A3" s="312" t="s">
        <v>235</v>
      </c>
      <c r="B3" s="312"/>
      <c r="C3" s="312"/>
      <c r="D3" s="312"/>
      <c r="E3" s="312"/>
      <c r="F3" s="312"/>
      <c r="G3" s="312"/>
      <c r="H3" s="312"/>
      <c r="I3" s="312"/>
      <c r="J3" s="312"/>
      <c r="K3" s="312"/>
      <c r="L3" s="312"/>
      <c r="M3" s="312"/>
      <c r="N3" s="312"/>
      <c r="O3" s="312"/>
      <c r="P3" s="312"/>
      <c r="Q3" s="312"/>
      <c r="R3" s="312"/>
      <c r="S3" s="312"/>
    </row>
    <row r="4" spans="1:19" ht="27" customHeight="1">
      <c r="A4" s="314" t="e">
        <f>#REF!</f>
        <v>#REF!</v>
      </c>
      <c r="B4" s="314"/>
      <c r="C4" s="314"/>
      <c r="D4" s="314"/>
      <c r="E4" s="314"/>
      <c r="F4" s="314"/>
      <c r="G4" s="314"/>
      <c r="H4" s="314"/>
      <c r="I4" s="314"/>
      <c r="J4" s="314"/>
      <c r="K4" s="314"/>
      <c r="L4" s="314"/>
      <c r="M4" s="314"/>
      <c r="N4" s="314"/>
      <c r="O4" s="314"/>
      <c r="P4" s="314"/>
      <c r="Q4" s="314"/>
      <c r="R4" s="314"/>
      <c r="S4" s="314"/>
    </row>
    <row r="5" spans="1:19" ht="26.25" customHeight="1">
      <c r="A5" s="313" t="s">
        <v>0</v>
      </c>
      <c r="B5" s="313"/>
      <c r="C5" s="313"/>
      <c r="D5" s="313"/>
      <c r="E5" s="313"/>
      <c r="F5" s="313"/>
      <c r="G5" s="313"/>
      <c r="H5" s="313"/>
      <c r="I5" s="313"/>
      <c r="J5" s="313"/>
      <c r="K5" s="313"/>
      <c r="L5" s="313"/>
      <c r="M5" s="313"/>
      <c r="N5" s="313"/>
      <c r="O5" s="313"/>
      <c r="P5" s="313"/>
      <c r="Q5" s="313"/>
      <c r="R5" s="313"/>
      <c r="S5" s="313"/>
    </row>
    <row r="6" spans="1:19" s="14" customFormat="1" ht="39.75" customHeight="1">
      <c r="A6" s="309" t="s">
        <v>1</v>
      </c>
      <c r="B6" s="309" t="s">
        <v>21</v>
      </c>
      <c r="C6" s="309" t="s">
        <v>22</v>
      </c>
      <c r="D6" s="309" t="s">
        <v>37</v>
      </c>
      <c r="E6" s="309" t="s">
        <v>38</v>
      </c>
      <c r="F6" s="306" t="s">
        <v>23</v>
      </c>
      <c r="G6" s="308"/>
      <c r="H6" s="307"/>
      <c r="I6" s="306" t="s">
        <v>40</v>
      </c>
      <c r="J6" s="307"/>
      <c r="K6" s="306" t="s">
        <v>14</v>
      </c>
      <c r="L6" s="308"/>
      <c r="M6" s="308"/>
      <c r="N6" s="308"/>
      <c r="O6" s="308"/>
      <c r="P6" s="308"/>
      <c r="Q6" s="308"/>
      <c r="R6" s="307"/>
      <c r="S6" s="309" t="s">
        <v>3</v>
      </c>
    </row>
    <row r="7" spans="1:19" s="14" customFormat="1" ht="24.95" customHeight="1">
      <c r="A7" s="310"/>
      <c r="B7" s="310"/>
      <c r="C7" s="310"/>
      <c r="D7" s="310"/>
      <c r="E7" s="310"/>
      <c r="F7" s="309" t="s">
        <v>24</v>
      </c>
      <c r="G7" s="306" t="s">
        <v>25</v>
      </c>
      <c r="H7" s="308"/>
      <c r="I7" s="309" t="s">
        <v>26</v>
      </c>
      <c r="J7" s="309" t="s">
        <v>67</v>
      </c>
      <c r="K7" s="306" t="s">
        <v>41</v>
      </c>
      <c r="L7" s="308"/>
      <c r="M7" s="308"/>
      <c r="N7" s="307"/>
      <c r="O7" s="306" t="s">
        <v>42</v>
      </c>
      <c r="P7" s="308"/>
      <c r="Q7" s="308"/>
      <c r="R7" s="307"/>
      <c r="S7" s="310"/>
    </row>
    <row r="8" spans="1:19" s="14" customFormat="1" ht="24.95" customHeight="1">
      <c r="A8" s="310"/>
      <c r="B8" s="310"/>
      <c r="C8" s="310"/>
      <c r="D8" s="310"/>
      <c r="E8" s="310"/>
      <c r="F8" s="310"/>
      <c r="G8" s="309" t="s">
        <v>26</v>
      </c>
      <c r="H8" s="309" t="s">
        <v>67</v>
      </c>
      <c r="I8" s="310"/>
      <c r="J8" s="310"/>
      <c r="K8" s="309" t="s">
        <v>26</v>
      </c>
      <c r="L8" s="306" t="s">
        <v>68</v>
      </c>
      <c r="M8" s="308"/>
      <c r="N8" s="307"/>
      <c r="O8" s="309" t="s">
        <v>26</v>
      </c>
      <c r="P8" s="306" t="s">
        <v>68</v>
      </c>
      <c r="Q8" s="308"/>
      <c r="R8" s="307"/>
      <c r="S8" s="310"/>
    </row>
    <row r="9" spans="1:19" s="14" customFormat="1" ht="24.95" customHeight="1">
      <c r="A9" s="310"/>
      <c r="B9" s="310"/>
      <c r="C9" s="310"/>
      <c r="D9" s="310"/>
      <c r="E9" s="310"/>
      <c r="F9" s="310"/>
      <c r="G9" s="310"/>
      <c r="H9" s="310"/>
      <c r="I9" s="310"/>
      <c r="J9" s="310"/>
      <c r="K9" s="310"/>
      <c r="L9" s="309" t="s">
        <v>27</v>
      </c>
      <c r="M9" s="306" t="s">
        <v>28</v>
      </c>
      <c r="N9" s="307"/>
      <c r="O9" s="310"/>
      <c r="P9" s="309" t="s">
        <v>27</v>
      </c>
      <c r="Q9" s="306" t="s">
        <v>28</v>
      </c>
      <c r="R9" s="307"/>
      <c r="S9" s="310"/>
    </row>
    <row r="10" spans="1:19" s="14" customFormat="1" ht="64.5" customHeight="1">
      <c r="A10" s="311"/>
      <c r="B10" s="311"/>
      <c r="C10" s="311"/>
      <c r="D10" s="311"/>
      <c r="E10" s="311"/>
      <c r="F10" s="311"/>
      <c r="G10" s="311"/>
      <c r="H10" s="311"/>
      <c r="I10" s="311"/>
      <c r="J10" s="311"/>
      <c r="K10" s="311"/>
      <c r="L10" s="311"/>
      <c r="M10" s="108" t="s">
        <v>29</v>
      </c>
      <c r="N10" s="108" t="s">
        <v>234</v>
      </c>
      <c r="O10" s="311"/>
      <c r="P10" s="311"/>
      <c r="Q10" s="108" t="s">
        <v>29</v>
      </c>
      <c r="R10" s="108" t="s">
        <v>44</v>
      </c>
      <c r="S10" s="311"/>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65</v>
      </c>
      <c r="B13" s="19" t="s">
        <v>182</v>
      </c>
      <c r="C13" s="20"/>
      <c r="D13" s="20"/>
      <c r="E13" s="20"/>
      <c r="F13" s="20"/>
      <c r="G13" s="20"/>
      <c r="H13" s="20"/>
      <c r="I13" s="20"/>
      <c r="J13" s="20"/>
      <c r="K13" s="20"/>
      <c r="L13" s="20"/>
      <c r="M13" s="20"/>
      <c r="N13" s="20"/>
      <c r="O13" s="20"/>
      <c r="P13" s="20"/>
      <c r="Q13" s="20"/>
      <c r="R13" s="20"/>
      <c r="S13" s="20"/>
    </row>
    <row r="14" spans="1:19" ht="21.95" customHeight="1">
      <c r="A14" s="15" t="s">
        <v>19</v>
      </c>
      <c r="B14" s="15" t="s">
        <v>45</v>
      </c>
      <c r="C14" s="16"/>
      <c r="D14" s="16"/>
      <c r="E14" s="16"/>
      <c r="F14" s="16"/>
      <c r="G14" s="16"/>
      <c r="H14" s="16"/>
      <c r="I14" s="16"/>
      <c r="J14" s="16"/>
      <c r="K14" s="16"/>
      <c r="L14" s="16"/>
      <c r="M14" s="16"/>
      <c r="N14" s="16"/>
      <c r="O14" s="16"/>
      <c r="P14" s="16"/>
      <c r="Q14" s="16"/>
      <c r="R14" s="16"/>
      <c r="S14" s="16"/>
    </row>
    <row r="15" spans="1:19" ht="21.95" customHeight="1">
      <c r="A15" s="5">
        <v>1</v>
      </c>
      <c r="B15" s="4" t="s">
        <v>32</v>
      </c>
      <c r="C15" s="4"/>
      <c r="D15" s="4"/>
      <c r="E15" s="4"/>
      <c r="F15" s="4"/>
      <c r="G15" s="4"/>
      <c r="H15" s="4"/>
      <c r="I15" s="4"/>
      <c r="J15" s="4"/>
      <c r="K15" s="4"/>
      <c r="L15" s="4"/>
      <c r="M15" s="4"/>
      <c r="N15" s="4"/>
      <c r="O15" s="4"/>
      <c r="P15" s="4"/>
      <c r="Q15" s="4"/>
      <c r="R15" s="4"/>
      <c r="S15" s="4"/>
    </row>
    <row r="16" spans="1:19" ht="21.95" customHeight="1">
      <c r="A16" s="5">
        <v>2</v>
      </c>
      <c r="B16" s="4" t="s">
        <v>32</v>
      </c>
      <c r="C16" s="4"/>
      <c r="D16" s="4"/>
      <c r="E16" s="4"/>
      <c r="F16" s="4"/>
      <c r="G16" s="4"/>
      <c r="H16" s="4"/>
      <c r="I16" s="4"/>
      <c r="J16" s="4"/>
      <c r="K16" s="4"/>
      <c r="L16" s="4"/>
      <c r="M16" s="4"/>
      <c r="N16" s="4"/>
      <c r="O16" s="4"/>
      <c r="P16" s="4"/>
      <c r="Q16" s="4"/>
      <c r="R16" s="4"/>
      <c r="S16" s="4"/>
    </row>
    <row r="17" spans="1:19" ht="21.95" customHeight="1">
      <c r="A17" s="3" t="s">
        <v>33</v>
      </c>
      <c r="B17" s="4" t="s">
        <v>34</v>
      </c>
      <c r="C17" s="4"/>
      <c r="D17" s="4"/>
      <c r="E17" s="4"/>
      <c r="F17" s="4"/>
      <c r="G17" s="4"/>
      <c r="H17" s="4"/>
      <c r="I17" s="4"/>
      <c r="J17" s="4"/>
      <c r="K17" s="4"/>
      <c r="L17" s="4"/>
      <c r="M17" s="4"/>
      <c r="N17" s="4"/>
      <c r="O17" s="4"/>
      <c r="P17" s="4"/>
      <c r="Q17" s="4"/>
      <c r="R17" s="4"/>
      <c r="S17" s="4"/>
    </row>
    <row r="18" spans="1:19" ht="27.95" customHeight="1">
      <c r="A18" s="15" t="s">
        <v>20</v>
      </c>
      <c r="B18" s="15" t="s">
        <v>56</v>
      </c>
      <c r="C18" s="16"/>
      <c r="D18" s="16"/>
      <c r="E18" s="16"/>
      <c r="F18" s="16"/>
      <c r="G18" s="16"/>
      <c r="H18" s="16"/>
      <c r="I18" s="16"/>
      <c r="J18" s="16"/>
      <c r="K18" s="16"/>
      <c r="L18" s="16"/>
      <c r="M18" s="16"/>
      <c r="N18" s="16"/>
      <c r="O18" s="16"/>
      <c r="P18" s="16"/>
      <c r="Q18" s="16"/>
      <c r="R18" s="16"/>
      <c r="S18" s="16"/>
    </row>
    <row r="19" spans="1:19" ht="27.95" customHeight="1">
      <c r="A19" s="17" t="s">
        <v>31</v>
      </c>
      <c r="B19" s="18" t="s">
        <v>48</v>
      </c>
      <c r="C19" s="18"/>
      <c r="D19" s="18"/>
      <c r="E19" s="18"/>
      <c r="F19" s="18"/>
      <c r="G19" s="18"/>
      <c r="H19" s="18"/>
      <c r="I19" s="18"/>
      <c r="J19" s="18"/>
      <c r="K19" s="18"/>
      <c r="L19" s="18"/>
      <c r="M19" s="18"/>
      <c r="N19" s="18"/>
      <c r="O19" s="18"/>
      <c r="P19" s="18"/>
      <c r="Q19" s="18"/>
      <c r="R19" s="18"/>
      <c r="S19" s="18"/>
    </row>
    <row r="20" spans="1:19" ht="27.95" customHeight="1">
      <c r="A20" s="10" t="s">
        <v>9</v>
      </c>
      <c r="B20" s="11" t="s">
        <v>49</v>
      </c>
      <c r="C20" s="11"/>
      <c r="D20" s="11"/>
      <c r="E20" s="11"/>
      <c r="F20" s="11"/>
      <c r="G20" s="11"/>
      <c r="H20" s="11"/>
      <c r="I20" s="11"/>
      <c r="J20" s="11"/>
      <c r="K20" s="11"/>
      <c r="L20" s="11"/>
      <c r="M20" s="11"/>
      <c r="N20" s="11"/>
      <c r="O20" s="11"/>
      <c r="P20" s="11"/>
      <c r="Q20" s="11"/>
      <c r="R20" s="11"/>
      <c r="S20" s="11"/>
    </row>
    <row r="21" spans="1:19" ht="21.95" customHeight="1">
      <c r="A21" s="3">
        <v>1</v>
      </c>
      <c r="B21" s="4" t="s">
        <v>32</v>
      </c>
      <c r="C21" s="4"/>
      <c r="D21" s="4"/>
      <c r="E21" s="4"/>
      <c r="F21" s="4"/>
      <c r="G21" s="4"/>
      <c r="H21" s="4"/>
      <c r="I21" s="4"/>
      <c r="J21" s="4"/>
      <c r="K21" s="4"/>
      <c r="L21" s="4"/>
      <c r="M21" s="4"/>
      <c r="N21" s="4"/>
      <c r="O21" s="4"/>
      <c r="P21" s="4"/>
      <c r="Q21" s="4"/>
      <c r="R21" s="4"/>
      <c r="S21" s="4"/>
    </row>
    <row r="22" spans="1:19" ht="21.95" customHeight="1">
      <c r="A22" s="3" t="s">
        <v>33</v>
      </c>
      <c r="B22" s="4" t="s">
        <v>34</v>
      </c>
      <c r="C22" s="4"/>
      <c r="D22" s="4"/>
      <c r="E22" s="4"/>
      <c r="F22" s="4"/>
      <c r="G22" s="4"/>
      <c r="H22" s="4"/>
      <c r="I22" s="4"/>
      <c r="J22" s="4"/>
      <c r="K22" s="4"/>
      <c r="L22" s="4"/>
      <c r="M22" s="4"/>
      <c r="N22" s="4"/>
      <c r="O22" s="4"/>
      <c r="P22" s="4"/>
      <c r="Q22" s="4"/>
      <c r="R22" s="4"/>
      <c r="S22" s="4"/>
    </row>
    <row r="23" spans="1:19" ht="27.95" customHeight="1">
      <c r="A23" s="10" t="s">
        <v>11</v>
      </c>
      <c r="B23" s="11" t="s">
        <v>50</v>
      </c>
      <c r="C23" s="11"/>
      <c r="D23" s="11"/>
      <c r="E23" s="11"/>
      <c r="F23" s="11"/>
      <c r="G23" s="11"/>
      <c r="H23" s="11"/>
      <c r="I23" s="11"/>
      <c r="J23" s="11"/>
      <c r="K23" s="11"/>
      <c r="L23" s="11"/>
      <c r="M23" s="11"/>
      <c r="N23" s="11"/>
      <c r="O23" s="11"/>
      <c r="P23" s="11"/>
      <c r="Q23" s="11"/>
      <c r="R23" s="11"/>
      <c r="S23" s="11"/>
    </row>
    <row r="24" spans="1:19" ht="27.95" customHeight="1">
      <c r="A24" s="6" t="s">
        <v>60</v>
      </c>
      <c r="B24" s="9" t="s">
        <v>59</v>
      </c>
      <c r="C24" s="4"/>
      <c r="D24" s="4"/>
      <c r="E24" s="4"/>
      <c r="F24" s="4"/>
      <c r="G24" s="4"/>
      <c r="H24" s="4"/>
      <c r="I24" s="4"/>
      <c r="J24" s="4"/>
      <c r="K24" s="4"/>
      <c r="L24" s="4"/>
      <c r="M24" s="4"/>
      <c r="N24" s="4"/>
      <c r="O24" s="4"/>
      <c r="P24" s="4"/>
      <c r="Q24" s="4"/>
      <c r="R24" s="4"/>
      <c r="S24" s="4"/>
    </row>
    <row r="25" spans="1:19" ht="27.95" customHeight="1">
      <c r="A25" s="3">
        <v>1</v>
      </c>
      <c r="B25" s="4" t="s">
        <v>32</v>
      </c>
      <c r="C25" s="4"/>
      <c r="D25" s="4"/>
      <c r="E25" s="4"/>
      <c r="F25" s="4"/>
      <c r="G25" s="4"/>
      <c r="H25" s="4"/>
      <c r="I25" s="4"/>
      <c r="J25" s="4"/>
      <c r="K25" s="4"/>
      <c r="L25" s="4"/>
      <c r="M25" s="4"/>
      <c r="N25" s="4"/>
      <c r="O25" s="4"/>
      <c r="P25" s="4"/>
      <c r="Q25" s="4"/>
      <c r="R25" s="4"/>
      <c r="S25" s="4"/>
    </row>
    <row r="26" spans="1:19" ht="27.95" customHeight="1">
      <c r="A26" s="3" t="s">
        <v>33</v>
      </c>
      <c r="B26" s="4" t="s">
        <v>34</v>
      </c>
      <c r="C26" s="4"/>
      <c r="D26" s="4"/>
      <c r="E26" s="4"/>
      <c r="F26" s="4"/>
      <c r="G26" s="4"/>
      <c r="H26" s="4"/>
      <c r="I26" s="4"/>
      <c r="J26" s="4"/>
      <c r="K26" s="4"/>
      <c r="L26" s="4"/>
      <c r="M26" s="4"/>
      <c r="N26" s="4"/>
      <c r="O26" s="4"/>
      <c r="P26" s="4"/>
      <c r="Q26" s="4"/>
      <c r="R26" s="4"/>
      <c r="S26" s="4"/>
    </row>
    <row r="27" spans="1:19" ht="27.95" customHeight="1">
      <c r="A27" s="6" t="s">
        <v>61</v>
      </c>
      <c r="B27" s="9" t="s">
        <v>62</v>
      </c>
      <c r="C27" s="4"/>
      <c r="D27" s="4"/>
      <c r="E27" s="4"/>
      <c r="F27" s="4"/>
      <c r="G27" s="4"/>
      <c r="H27" s="4"/>
      <c r="I27" s="4"/>
      <c r="J27" s="4"/>
      <c r="K27" s="4"/>
      <c r="L27" s="4"/>
      <c r="M27" s="4"/>
      <c r="N27" s="4"/>
      <c r="O27" s="4"/>
      <c r="P27" s="4"/>
      <c r="Q27" s="4"/>
      <c r="R27" s="4"/>
      <c r="S27" s="4"/>
    </row>
    <row r="28" spans="1:19" ht="27.95" customHeight="1">
      <c r="A28" s="3">
        <v>1</v>
      </c>
      <c r="B28" s="4" t="s">
        <v>32</v>
      </c>
      <c r="C28" s="4"/>
      <c r="D28" s="4"/>
      <c r="E28" s="4"/>
      <c r="F28" s="4"/>
      <c r="G28" s="4"/>
      <c r="H28" s="4"/>
      <c r="I28" s="4"/>
      <c r="J28" s="4"/>
      <c r="K28" s="4"/>
      <c r="L28" s="4"/>
      <c r="M28" s="4"/>
      <c r="N28" s="4"/>
      <c r="O28" s="4"/>
      <c r="P28" s="4"/>
      <c r="Q28" s="4"/>
      <c r="R28" s="4"/>
      <c r="S28" s="4"/>
    </row>
    <row r="29" spans="1:19" ht="27.95" customHeight="1">
      <c r="A29" s="3" t="s">
        <v>33</v>
      </c>
      <c r="B29" s="4" t="s">
        <v>34</v>
      </c>
      <c r="C29" s="4"/>
      <c r="D29" s="4"/>
      <c r="E29" s="4"/>
      <c r="F29" s="4"/>
      <c r="G29" s="4"/>
      <c r="H29" s="4"/>
      <c r="I29" s="4"/>
      <c r="J29" s="4"/>
      <c r="K29" s="4"/>
      <c r="L29" s="4"/>
      <c r="M29" s="4"/>
      <c r="N29" s="4"/>
      <c r="O29" s="4"/>
      <c r="P29" s="4"/>
      <c r="Q29" s="4"/>
      <c r="R29" s="4"/>
      <c r="S29" s="4"/>
    </row>
    <row r="30" spans="1:19" ht="27.95" customHeight="1">
      <c r="A30" s="10" t="s">
        <v>36</v>
      </c>
      <c r="B30" s="12" t="s">
        <v>51</v>
      </c>
      <c r="C30" s="11"/>
      <c r="D30" s="11"/>
      <c r="E30" s="11"/>
      <c r="F30" s="11"/>
      <c r="G30" s="11"/>
      <c r="H30" s="11"/>
      <c r="I30" s="11"/>
      <c r="J30" s="11"/>
      <c r="K30" s="11"/>
      <c r="L30" s="11"/>
      <c r="M30" s="11"/>
      <c r="N30" s="11"/>
      <c r="O30" s="11"/>
      <c r="P30" s="11"/>
      <c r="Q30" s="11"/>
      <c r="R30" s="11"/>
      <c r="S30" s="11"/>
    </row>
    <row r="31" spans="1:19" ht="27.95" customHeight="1">
      <c r="A31" s="6" t="s">
        <v>63</v>
      </c>
      <c r="B31" s="9" t="s">
        <v>58</v>
      </c>
      <c r="C31" s="4"/>
      <c r="D31" s="4"/>
      <c r="E31" s="4"/>
      <c r="F31" s="4"/>
      <c r="G31" s="4"/>
      <c r="H31" s="4"/>
      <c r="I31" s="4"/>
      <c r="J31" s="4"/>
      <c r="K31" s="4"/>
      <c r="L31" s="4"/>
      <c r="M31" s="4"/>
      <c r="N31" s="4"/>
      <c r="O31" s="4"/>
      <c r="P31" s="4"/>
      <c r="Q31" s="4"/>
      <c r="R31" s="4"/>
      <c r="S31" s="4"/>
    </row>
    <row r="32" spans="1:19" ht="21.95" customHeight="1">
      <c r="A32" s="3">
        <v>1</v>
      </c>
      <c r="B32" s="4" t="s">
        <v>32</v>
      </c>
      <c r="C32" s="4"/>
      <c r="D32" s="4"/>
      <c r="E32" s="4"/>
      <c r="F32" s="4"/>
      <c r="G32" s="4"/>
      <c r="H32" s="4"/>
      <c r="I32" s="4"/>
      <c r="J32" s="4"/>
      <c r="K32" s="4"/>
      <c r="L32" s="4"/>
      <c r="M32" s="4"/>
      <c r="N32" s="4"/>
      <c r="O32" s="4"/>
      <c r="P32" s="4"/>
      <c r="Q32" s="4"/>
      <c r="R32" s="4"/>
      <c r="S32" s="4"/>
    </row>
    <row r="33" spans="1:19" ht="21.95" customHeight="1">
      <c r="A33" s="3" t="s">
        <v>33</v>
      </c>
      <c r="B33" s="4" t="s">
        <v>34</v>
      </c>
      <c r="C33" s="4"/>
      <c r="D33" s="4"/>
      <c r="E33" s="4"/>
      <c r="F33" s="4"/>
      <c r="G33" s="4"/>
      <c r="H33" s="4"/>
      <c r="I33" s="4"/>
      <c r="J33" s="4"/>
      <c r="K33" s="4"/>
      <c r="L33" s="4"/>
      <c r="M33" s="4"/>
      <c r="N33" s="4"/>
      <c r="O33" s="4"/>
      <c r="P33" s="4"/>
      <c r="Q33" s="4"/>
      <c r="R33" s="4"/>
      <c r="S33" s="4"/>
    </row>
    <row r="34" spans="1:19" ht="21.95" customHeight="1">
      <c r="A34" s="6" t="s">
        <v>64</v>
      </c>
      <c r="B34" s="9" t="s">
        <v>57</v>
      </c>
      <c r="C34" s="4"/>
      <c r="D34" s="4"/>
      <c r="E34" s="4"/>
      <c r="F34" s="4"/>
      <c r="G34" s="4"/>
      <c r="H34" s="4"/>
      <c r="I34" s="4"/>
      <c r="J34" s="4"/>
      <c r="K34" s="4"/>
      <c r="L34" s="4"/>
      <c r="M34" s="4"/>
      <c r="N34" s="4"/>
      <c r="O34" s="4"/>
      <c r="P34" s="4"/>
      <c r="Q34" s="4"/>
      <c r="R34" s="4"/>
      <c r="S34" s="4"/>
    </row>
    <row r="35" spans="1:19" ht="21.95" customHeight="1">
      <c r="A35" s="3">
        <v>1</v>
      </c>
      <c r="B35" s="4" t="s">
        <v>32</v>
      </c>
      <c r="C35" s="4"/>
      <c r="D35" s="4"/>
      <c r="E35" s="4"/>
      <c r="F35" s="4"/>
      <c r="G35" s="4"/>
      <c r="H35" s="4"/>
      <c r="I35" s="4"/>
      <c r="J35" s="4"/>
      <c r="K35" s="4"/>
      <c r="L35" s="4"/>
      <c r="M35" s="4"/>
      <c r="N35" s="4"/>
      <c r="O35" s="4"/>
      <c r="P35" s="4"/>
      <c r="Q35" s="4"/>
      <c r="R35" s="4"/>
      <c r="S35" s="4"/>
    </row>
    <row r="36" spans="1:19" ht="21.95" customHeight="1">
      <c r="A36" s="3" t="s">
        <v>33</v>
      </c>
      <c r="B36" s="4" t="s">
        <v>34</v>
      </c>
      <c r="C36" s="4"/>
      <c r="D36" s="4"/>
      <c r="E36" s="4"/>
      <c r="F36" s="4"/>
      <c r="G36" s="4"/>
      <c r="H36" s="4"/>
      <c r="I36" s="4"/>
      <c r="J36" s="4"/>
      <c r="K36" s="4"/>
      <c r="L36" s="4"/>
      <c r="M36" s="4"/>
      <c r="N36" s="4"/>
      <c r="O36" s="4"/>
      <c r="P36" s="4"/>
      <c r="Q36" s="4"/>
      <c r="R36" s="4"/>
      <c r="S36" s="4"/>
    </row>
    <row r="37" spans="1:19" ht="27.95" customHeight="1">
      <c r="A37" s="17" t="s">
        <v>47</v>
      </c>
      <c r="B37" s="18" t="s">
        <v>53</v>
      </c>
      <c r="C37" s="18"/>
      <c r="D37" s="18"/>
      <c r="E37" s="18"/>
      <c r="F37" s="18"/>
      <c r="G37" s="18"/>
      <c r="H37" s="18"/>
      <c r="I37" s="18"/>
      <c r="J37" s="18"/>
      <c r="K37" s="18"/>
      <c r="L37" s="18"/>
      <c r="M37" s="18"/>
      <c r="N37" s="18"/>
      <c r="O37" s="18"/>
      <c r="P37" s="18"/>
      <c r="Q37" s="18"/>
      <c r="R37" s="18"/>
      <c r="S37" s="18"/>
    </row>
    <row r="38" spans="1:19" ht="21.95" customHeight="1">
      <c r="A38" s="3">
        <v>1</v>
      </c>
      <c r="B38" s="4" t="s">
        <v>32</v>
      </c>
      <c r="C38" s="4"/>
      <c r="D38" s="4"/>
      <c r="E38" s="4"/>
      <c r="F38" s="4"/>
      <c r="G38" s="4"/>
      <c r="H38" s="4"/>
      <c r="I38" s="4"/>
      <c r="J38" s="4"/>
      <c r="K38" s="4"/>
      <c r="L38" s="4"/>
      <c r="M38" s="4"/>
      <c r="N38" s="4"/>
      <c r="O38" s="4"/>
      <c r="P38" s="4"/>
      <c r="Q38" s="4"/>
      <c r="R38" s="4"/>
      <c r="S38" s="4"/>
    </row>
    <row r="39" spans="1:19" ht="21.95" customHeight="1">
      <c r="A39" s="3" t="s">
        <v>33</v>
      </c>
      <c r="B39" s="4" t="s">
        <v>52</v>
      </c>
      <c r="C39" s="4"/>
      <c r="D39" s="4"/>
      <c r="E39" s="4"/>
      <c r="F39" s="4"/>
      <c r="G39" s="4"/>
      <c r="H39" s="4"/>
      <c r="I39" s="4"/>
      <c r="J39" s="4"/>
      <c r="K39" s="4"/>
      <c r="L39" s="4"/>
      <c r="M39" s="4"/>
      <c r="N39" s="4"/>
      <c r="O39" s="4"/>
      <c r="P39" s="4"/>
      <c r="Q39" s="4"/>
      <c r="R39" s="4"/>
      <c r="S39" s="4"/>
    </row>
    <row r="40" spans="1:19" s="14" customFormat="1" ht="21.95" customHeight="1">
      <c r="A40" s="19" t="s">
        <v>70</v>
      </c>
      <c r="B40" s="19" t="s">
        <v>183</v>
      </c>
      <c r="C40" s="20"/>
      <c r="D40" s="20"/>
      <c r="E40" s="20"/>
      <c r="F40" s="20"/>
      <c r="G40" s="20"/>
      <c r="H40" s="20"/>
      <c r="I40" s="20"/>
      <c r="J40" s="20"/>
      <c r="K40" s="20"/>
      <c r="L40" s="20"/>
      <c r="M40" s="20"/>
      <c r="N40" s="20"/>
      <c r="O40" s="20"/>
      <c r="P40" s="20"/>
      <c r="Q40" s="20"/>
      <c r="R40" s="20"/>
      <c r="S40" s="20"/>
    </row>
    <row r="41" spans="1:19" ht="21.95" customHeight="1">
      <c r="A41" s="21"/>
      <c r="B41" s="22" t="s">
        <v>69</v>
      </c>
      <c r="C41" s="22"/>
      <c r="D41" s="22"/>
      <c r="E41" s="22"/>
      <c r="F41" s="22"/>
      <c r="G41" s="22"/>
      <c r="H41" s="22"/>
      <c r="I41" s="22"/>
      <c r="J41" s="22"/>
      <c r="K41" s="22"/>
      <c r="L41" s="22"/>
      <c r="M41" s="22"/>
      <c r="N41" s="22"/>
      <c r="O41" s="22"/>
      <c r="P41" s="22"/>
      <c r="Q41" s="22"/>
      <c r="R41" s="22"/>
      <c r="S41" s="22"/>
    </row>
    <row r="42" spans="1:19" s="14" customFormat="1" ht="21.95"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 ref="I6:J6"/>
    <mergeCell ref="K6:R6"/>
    <mergeCell ref="S6:S10"/>
    <mergeCell ref="F7:F10"/>
    <mergeCell ref="G7:H7"/>
    <mergeCell ref="H8:H10"/>
    <mergeCell ref="K8:K10"/>
    <mergeCell ref="L8:N8"/>
    <mergeCell ref="O8:O10"/>
    <mergeCell ref="P8:R8"/>
    <mergeCell ref="L9:L10"/>
    <mergeCell ref="M9:N9"/>
    <mergeCell ref="P9:P10"/>
    <mergeCell ref="Q9:R9"/>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228" t="s">
        <v>127</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row>
    <row r="2" spans="1:55">
      <c r="A2" s="230" t="s">
        <v>73</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row>
    <row r="3" spans="1:55">
      <c r="A3" s="228" t="s">
        <v>118</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row>
    <row r="4" spans="1:55">
      <c r="A4" s="230" t="str">
        <f>'Bieu 01 TH'!A4:AN4</f>
        <v>(Biểu mẫu kèm theo Công văn số              /SKHĐT-TH ngày           tháng       năm 2019 của Sở Kế hoạch và Đầu tư)</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row>
    <row r="5" spans="1:55">
      <c r="A5" s="229" t="s">
        <v>0</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row>
    <row r="6" spans="1:55" ht="105" customHeight="1">
      <c r="A6" s="231" t="s">
        <v>1</v>
      </c>
      <c r="B6" s="231" t="s">
        <v>21</v>
      </c>
      <c r="C6" s="231" t="s">
        <v>114</v>
      </c>
      <c r="D6" s="231" t="s">
        <v>104</v>
      </c>
      <c r="E6" s="231" t="s">
        <v>106</v>
      </c>
      <c r="F6" s="231" t="s">
        <v>113</v>
      </c>
      <c r="G6" s="231"/>
      <c r="H6" s="231"/>
      <c r="I6" s="231" t="s">
        <v>116</v>
      </c>
      <c r="J6" s="231"/>
      <c r="K6" s="231" t="s">
        <v>115</v>
      </c>
      <c r="L6" s="231"/>
      <c r="M6" s="231"/>
      <c r="N6" s="231"/>
      <c r="O6" s="231" t="s">
        <v>28</v>
      </c>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t="s">
        <v>117</v>
      </c>
      <c r="AZ6" s="231"/>
      <c r="BA6" s="231"/>
      <c r="BB6" s="231"/>
      <c r="BC6" s="231" t="s">
        <v>3</v>
      </c>
    </row>
    <row r="7" spans="1:55" ht="51.75" customHeight="1">
      <c r="A7" s="231"/>
      <c r="B7" s="231"/>
      <c r="C7" s="231"/>
      <c r="D7" s="231"/>
      <c r="E7" s="231"/>
      <c r="F7" s="231" t="s">
        <v>24</v>
      </c>
      <c r="G7" s="231" t="s">
        <v>25</v>
      </c>
      <c r="H7" s="231"/>
      <c r="I7" s="231" t="s">
        <v>26</v>
      </c>
      <c r="J7" s="231" t="s">
        <v>214</v>
      </c>
      <c r="K7" s="231" t="s">
        <v>26</v>
      </c>
      <c r="L7" s="231" t="s">
        <v>68</v>
      </c>
      <c r="M7" s="231"/>
      <c r="N7" s="231"/>
      <c r="O7" s="231" t="s">
        <v>200</v>
      </c>
      <c r="P7" s="231"/>
      <c r="Q7" s="231"/>
      <c r="R7" s="231"/>
      <c r="S7" s="231"/>
      <c r="T7" s="231"/>
      <c r="U7" s="231" t="s">
        <v>202</v>
      </c>
      <c r="V7" s="231"/>
      <c r="W7" s="231"/>
      <c r="X7" s="231"/>
      <c r="Y7" s="231"/>
      <c r="Z7" s="231"/>
      <c r="AA7" s="231"/>
      <c r="AB7" s="231"/>
      <c r="AC7" s="231"/>
      <c r="AD7" s="231"/>
      <c r="AE7" s="231" t="s">
        <v>203</v>
      </c>
      <c r="AF7" s="231"/>
      <c r="AG7" s="231"/>
      <c r="AH7" s="231"/>
      <c r="AI7" s="231"/>
      <c r="AJ7" s="231"/>
      <c r="AK7" s="231"/>
      <c r="AL7" s="231"/>
      <c r="AM7" s="231"/>
      <c r="AN7" s="231"/>
      <c r="AO7" s="231" t="s">
        <v>210</v>
      </c>
      <c r="AP7" s="231"/>
      <c r="AQ7" s="231"/>
      <c r="AR7" s="231"/>
      <c r="AS7" s="231"/>
      <c r="AT7" s="231"/>
      <c r="AU7" s="231"/>
      <c r="AV7" s="231"/>
      <c r="AW7" s="231"/>
      <c r="AX7" s="231"/>
      <c r="AY7" s="231" t="s">
        <v>26</v>
      </c>
      <c r="AZ7" s="231" t="s">
        <v>68</v>
      </c>
      <c r="BA7" s="231"/>
      <c r="BB7" s="231"/>
      <c r="BC7" s="231"/>
    </row>
    <row r="8" spans="1:55" ht="43.5" customHeight="1">
      <c r="A8" s="231"/>
      <c r="B8" s="231"/>
      <c r="C8" s="231"/>
      <c r="D8" s="231"/>
      <c r="E8" s="231"/>
      <c r="F8" s="231"/>
      <c r="G8" s="231" t="s">
        <v>26</v>
      </c>
      <c r="H8" s="231" t="s">
        <v>68</v>
      </c>
      <c r="I8" s="231"/>
      <c r="J8" s="231"/>
      <c r="K8" s="231"/>
      <c r="L8" s="231" t="s">
        <v>27</v>
      </c>
      <c r="M8" s="231" t="s">
        <v>28</v>
      </c>
      <c r="N8" s="231"/>
      <c r="O8" s="231" t="s">
        <v>199</v>
      </c>
      <c r="P8" s="231"/>
      <c r="Q8" s="231"/>
      <c r="R8" s="231"/>
      <c r="S8" s="231" t="s">
        <v>201</v>
      </c>
      <c r="T8" s="231"/>
      <c r="U8" s="231" t="s">
        <v>199</v>
      </c>
      <c r="V8" s="231"/>
      <c r="W8" s="231"/>
      <c r="X8" s="231"/>
      <c r="Y8" s="231" t="s">
        <v>206</v>
      </c>
      <c r="Z8" s="231"/>
      <c r="AA8" s="231"/>
      <c r="AB8" s="231"/>
      <c r="AC8" s="231"/>
      <c r="AD8" s="231"/>
      <c r="AE8" s="231" t="s">
        <v>199</v>
      </c>
      <c r="AF8" s="231"/>
      <c r="AG8" s="231"/>
      <c r="AH8" s="231"/>
      <c r="AI8" s="231" t="s">
        <v>208</v>
      </c>
      <c r="AJ8" s="231"/>
      <c r="AK8" s="231"/>
      <c r="AL8" s="231"/>
      <c r="AM8" s="231"/>
      <c r="AN8" s="231"/>
      <c r="AO8" s="231" t="s">
        <v>199</v>
      </c>
      <c r="AP8" s="231"/>
      <c r="AQ8" s="231"/>
      <c r="AR8" s="231"/>
      <c r="AS8" s="231" t="s">
        <v>211</v>
      </c>
      <c r="AT8" s="231"/>
      <c r="AU8" s="231"/>
      <c r="AV8" s="231"/>
      <c r="AW8" s="231"/>
      <c r="AX8" s="231"/>
      <c r="AY8" s="231"/>
      <c r="AZ8" s="231" t="s">
        <v>27</v>
      </c>
      <c r="BA8" s="231" t="s">
        <v>28</v>
      </c>
      <c r="BB8" s="231"/>
      <c r="BC8" s="231"/>
    </row>
    <row r="9" spans="1:55" ht="36" customHeight="1">
      <c r="A9" s="231"/>
      <c r="B9" s="231"/>
      <c r="C9" s="231"/>
      <c r="D9" s="231"/>
      <c r="E9" s="231"/>
      <c r="F9" s="231"/>
      <c r="G9" s="231"/>
      <c r="H9" s="231"/>
      <c r="I9" s="231"/>
      <c r="J9" s="231"/>
      <c r="K9" s="231"/>
      <c r="L9" s="231"/>
      <c r="M9" s="231" t="s">
        <v>29</v>
      </c>
      <c r="N9" s="231" t="s">
        <v>44</v>
      </c>
      <c r="O9" s="231" t="s">
        <v>26</v>
      </c>
      <c r="P9" s="231" t="s">
        <v>68</v>
      </c>
      <c r="Q9" s="231"/>
      <c r="R9" s="231"/>
      <c r="S9" s="231" t="s">
        <v>26</v>
      </c>
      <c r="T9" s="231" t="s">
        <v>68</v>
      </c>
      <c r="U9" s="231" t="s">
        <v>26</v>
      </c>
      <c r="V9" s="231" t="s">
        <v>68</v>
      </c>
      <c r="W9" s="231"/>
      <c r="X9" s="231"/>
      <c r="Y9" s="231" t="s">
        <v>26</v>
      </c>
      <c r="Z9" s="231" t="s">
        <v>68</v>
      </c>
      <c r="AA9" s="231" t="s">
        <v>28</v>
      </c>
      <c r="AB9" s="231"/>
      <c r="AC9" s="231"/>
      <c r="AD9" s="231"/>
      <c r="AE9" s="231" t="s">
        <v>26</v>
      </c>
      <c r="AF9" s="231" t="s">
        <v>68</v>
      </c>
      <c r="AG9" s="231"/>
      <c r="AH9" s="231"/>
      <c r="AI9" s="231" t="s">
        <v>26</v>
      </c>
      <c r="AJ9" s="231" t="s">
        <v>68</v>
      </c>
      <c r="AK9" s="231" t="s">
        <v>28</v>
      </c>
      <c r="AL9" s="231"/>
      <c r="AM9" s="231"/>
      <c r="AN9" s="231"/>
      <c r="AO9" s="231" t="s">
        <v>26</v>
      </c>
      <c r="AP9" s="231" t="s">
        <v>68</v>
      </c>
      <c r="AQ9" s="231"/>
      <c r="AR9" s="231"/>
      <c r="AS9" s="231" t="s">
        <v>26</v>
      </c>
      <c r="AT9" s="231" t="s">
        <v>68</v>
      </c>
      <c r="AU9" s="231" t="s">
        <v>28</v>
      </c>
      <c r="AV9" s="231"/>
      <c r="AW9" s="231"/>
      <c r="AX9" s="231"/>
      <c r="AY9" s="231"/>
      <c r="AZ9" s="231"/>
      <c r="BA9" s="231" t="s">
        <v>29</v>
      </c>
      <c r="BB9" s="231" t="s">
        <v>44</v>
      </c>
      <c r="BC9" s="231"/>
    </row>
    <row r="10" spans="1:55" ht="73.5" customHeight="1">
      <c r="A10" s="231"/>
      <c r="B10" s="231"/>
      <c r="C10" s="231"/>
      <c r="D10" s="231"/>
      <c r="E10" s="231"/>
      <c r="F10" s="231"/>
      <c r="G10" s="231"/>
      <c r="H10" s="231"/>
      <c r="I10" s="231"/>
      <c r="J10" s="231"/>
      <c r="K10" s="231"/>
      <c r="L10" s="231"/>
      <c r="M10" s="231"/>
      <c r="N10" s="231"/>
      <c r="O10" s="231"/>
      <c r="P10" s="231" t="s">
        <v>27</v>
      </c>
      <c r="Q10" s="231" t="s">
        <v>28</v>
      </c>
      <c r="R10" s="231"/>
      <c r="S10" s="231"/>
      <c r="T10" s="231"/>
      <c r="U10" s="231"/>
      <c r="V10" s="231" t="s">
        <v>27</v>
      </c>
      <c r="W10" s="231" t="s">
        <v>28</v>
      </c>
      <c r="X10" s="231"/>
      <c r="Y10" s="231"/>
      <c r="Z10" s="231"/>
      <c r="AA10" s="231" t="s">
        <v>207</v>
      </c>
      <c r="AB10" s="231"/>
      <c r="AC10" s="231" t="s">
        <v>204</v>
      </c>
      <c r="AD10" s="231"/>
      <c r="AE10" s="231"/>
      <c r="AF10" s="231" t="s">
        <v>27</v>
      </c>
      <c r="AG10" s="231" t="s">
        <v>28</v>
      </c>
      <c r="AH10" s="231"/>
      <c r="AI10" s="231"/>
      <c r="AJ10" s="231"/>
      <c r="AK10" s="231" t="s">
        <v>209</v>
      </c>
      <c r="AL10" s="231"/>
      <c r="AM10" s="231" t="s">
        <v>205</v>
      </c>
      <c r="AN10" s="231"/>
      <c r="AO10" s="231"/>
      <c r="AP10" s="231" t="s">
        <v>27</v>
      </c>
      <c r="AQ10" s="231" t="s">
        <v>28</v>
      </c>
      <c r="AR10" s="231"/>
      <c r="AS10" s="231"/>
      <c r="AT10" s="231"/>
      <c r="AU10" s="231" t="s">
        <v>212</v>
      </c>
      <c r="AV10" s="231"/>
      <c r="AW10" s="231" t="s">
        <v>213</v>
      </c>
      <c r="AX10" s="231"/>
      <c r="AY10" s="231"/>
      <c r="AZ10" s="231"/>
      <c r="BA10" s="231"/>
      <c r="BB10" s="231"/>
      <c r="BC10" s="231"/>
    </row>
    <row r="11" spans="1:55" ht="64.5" customHeight="1">
      <c r="A11" s="231"/>
      <c r="B11" s="231"/>
      <c r="C11" s="231"/>
      <c r="D11" s="231"/>
      <c r="E11" s="231"/>
      <c r="F11" s="231"/>
      <c r="G11" s="231"/>
      <c r="H11" s="231"/>
      <c r="I11" s="231"/>
      <c r="J11" s="231"/>
      <c r="K11" s="231"/>
      <c r="L11" s="231"/>
      <c r="M11" s="231"/>
      <c r="N11" s="231"/>
      <c r="O11" s="231"/>
      <c r="P11" s="231"/>
      <c r="Q11" s="111" t="s">
        <v>29</v>
      </c>
      <c r="R11" s="111" t="s">
        <v>44</v>
      </c>
      <c r="S11" s="231"/>
      <c r="T11" s="231"/>
      <c r="U11" s="231"/>
      <c r="V11" s="231"/>
      <c r="W11" s="111" t="s">
        <v>29</v>
      </c>
      <c r="X11" s="111" t="s">
        <v>44</v>
      </c>
      <c r="Y11" s="231"/>
      <c r="Z11" s="231"/>
      <c r="AA11" s="111" t="s">
        <v>26</v>
      </c>
      <c r="AB11" s="111" t="s">
        <v>68</v>
      </c>
      <c r="AC11" s="112" t="s">
        <v>26</v>
      </c>
      <c r="AD11" s="111" t="s">
        <v>68</v>
      </c>
      <c r="AE11" s="231"/>
      <c r="AF11" s="231"/>
      <c r="AG11" s="111" t="s">
        <v>29</v>
      </c>
      <c r="AH11" s="111" t="s">
        <v>44</v>
      </c>
      <c r="AI11" s="231"/>
      <c r="AJ11" s="231"/>
      <c r="AK11" s="111" t="s">
        <v>26</v>
      </c>
      <c r="AL11" s="111" t="s">
        <v>68</v>
      </c>
      <c r="AM11" s="111" t="s">
        <v>26</v>
      </c>
      <c r="AN11" s="111" t="s">
        <v>68</v>
      </c>
      <c r="AO11" s="231"/>
      <c r="AP11" s="231"/>
      <c r="AQ11" s="111" t="s">
        <v>29</v>
      </c>
      <c r="AR11" s="111" t="s">
        <v>44</v>
      </c>
      <c r="AS11" s="231"/>
      <c r="AT11" s="231"/>
      <c r="AU11" s="111" t="s">
        <v>26</v>
      </c>
      <c r="AV11" s="111" t="s">
        <v>68</v>
      </c>
      <c r="AW11" s="111" t="s">
        <v>26</v>
      </c>
      <c r="AX11" s="111" t="s">
        <v>68</v>
      </c>
      <c r="AY11" s="231"/>
      <c r="AZ11" s="231"/>
      <c r="BA11" s="231"/>
      <c r="BB11" s="231"/>
      <c r="BC11" s="231"/>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249</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244</v>
      </c>
      <c r="C17" s="112">
        <v>7653237</v>
      </c>
      <c r="D17" s="119" t="s">
        <v>243</v>
      </c>
      <c r="E17" s="120" t="s">
        <v>250</v>
      </c>
      <c r="F17" s="112" t="s">
        <v>252</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245</v>
      </c>
      <c r="C18" s="123">
        <v>7621054</v>
      </c>
      <c r="D18" s="119" t="s">
        <v>243</v>
      </c>
      <c r="E18" s="119" t="s">
        <v>250</v>
      </c>
      <c r="F18" s="124" t="s">
        <v>254</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246</v>
      </c>
      <c r="C19" s="119"/>
      <c r="D19" s="119"/>
      <c r="E19" s="119" t="s">
        <v>251</v>
      </c>
      <c r="F19" s="124" t="s">
        <v>255</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247</v>
      </c>
      <c r="C20" s="119">
        <v>7708106</v>
      </c>
      <c r="D20" s="119" t="s">
        <v>243</v>
      </c>
      <c r="E20" s="119" t="s">
        <v>250</v>
      </c>
      <c r="F20" s="119" t="s">
        <v>256</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248</v>
      </c>
      <c r="C21" s="119">
        <v>7658758</v>
      </c>
      <c r="D21" s="119" t="s">
        <v>243</v>
      </c>
      <c r="E21" s="119" t="s">
        <v>250</v>
      </c>
      <c r="F21" s="119" t="s">
        <v>257</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249</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258</v>
      </c>
      <c r="C74" s="123">
        <v>7557331</v>
      </c>
      <c r="D74" s="119" t="s">
        <v>243</v>
      </c>
      <c r="E74" s="119" t="s">
        <v>269</v>
      </c>
      <c r="F74" s="119" t="s">
        <v>272</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259</v>
      </c>
      <c r="C75" s="141">
        <v>7569889</v>
      </c>
      <c r="D75" s="119" t="s">
        <v>237</v>
      </c>
      <c r="E75" s="119" t="s">
        <v>270</v>
      </c>
      <c r="F75" s="119" t="s">
        <v>273</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260</v>
      </c>
      <c r="C76" s="141">
        <v>7569891</v>
      </c>
      <c r="D76" s="119" t="s">
        <v>237</v>
      </c>
      <c r="E76" s="119">
        <v>2016</v>
      </c>
      <c r="F76" s="119" t="s">
        <v>274</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261</v>
      </c>
      <c r="C77" s="141">
        <v>7576884</v>
      </c>
      <c r="D77" s="119" t="s">
        <v>243</v>
      </c>
      <c r="E77" s="119" t="s">
        <v>269</v>
      </c>
      <c r="F77" s="119" t="s">
        <v>275</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262</v>
      </c>
      <c r="C78" s="141">
        <v>7612160</v>
      </c>
      <c r="D78" s="119" t="s">
        <v>243</v>
      </c>
      <c r="E78" s="119" t="s">
        <v>253</v>
      </c>
      <c r="F78" s="119" t="s">
        <v>276</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263</v>
      </c>
      <c r="C79" s="141">
        <v>7621054</v>
      </c>
      <c r="D79" s="119" t="s">
        <v>237</v>
      </c>
      <c r="E79" s="119" t="s">
        <v>253</v>
      </c>
      <c r="F79" s="128" t="s">
        <v>277</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244</v>
      </c>
      <c r="C80" s="141">
        <v>7653237</v>
      </c>
      <c r="D80" s="119" t="s">
        <v>243</v>
      </c>
      <c r="E80" s="120" t="s">
        <v>250</v>
      </c>
      <c r="F80" s="139" t="s">
        <v>252</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245</v>
      </c>
      <c r="C81" s="141">
        <v>7654493</v>
      </c>
      <c r="D81" s="119" t="s">
        <v>243</v>
      </c>
      <c r="E81" s="119" t="s">
        <v>250</v>
      </c>
      <c r="F81" s="124" t="s">
        <v>254</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246</v>
      </c>
      <c r="C82" s="119"/>
      <c r="D82" s="119"/>
      <c r="E82" s="119" t="s">
        <v>251</v>
      </c>
      <c r="F82" s="124" t="s">
        <v>255</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247</v>
      </c>
      <c r="C83" s="119">
        <v>7708106</v>
      </c>
      <c r="D83" s="119" t="s">
        <v>243</v>
      </c>
      <c r="E83" s="119" t="s">
        <v>250</v>
      </c>
      <c r="F83" s="119" t="s">
        <v>256</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264</v>
      </c>
      <c r="C84" s="119">
        <v>7652357</v>
      </c>
      <c r="D84" s="119" t="s">
        <v>243</v>
      </c>
      <c r="E84" s="119" t="s">
        <v>250</v>
      </c>
      <c r="F84" s="128" t="s">
        <v>278</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248</v>
      </c>
      <c r="C85" s="141">
        <v>7658758</v>
      </c>
      <c r="D85" s="119" t="s">
        <v>243</v>
      </c>
      <c r="E85" s="119" t="s">
        <v>250</v>
      </c>
      <c r="F85" s="128" t="s">
        <v>278</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265</v>
      </c>
      <c r="C86" s="119">
        <v>7640768</v>
      </c>
      <c r="D86" s="119" t="s">
        <v>242</v>
      </c>
      <c r="E86" s="119" t="s">
        <v>253</v>
      </c>
      <c r="F86" s="128" t="s">
        <v>279</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266</v>
      </c>
      <c r="C87" s="119">
        <v>7733978</v>
      </c>
      <c r="D87" s="119" t="s">
        <v>243</v>
      </c>
      <c r="E87" s="128" t="s">
        <v>250</v>
      </c>
      <c r="F87" s="128" t="s">
        <v>280</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267</v>
      </c>
      <c r="C88" s="139"/>
      <c r="D88" s="119" t="s">
        <v>242</v>
      </c>
      <c r="E88" s="119" t="s">
        <v>271</v>
      </c>
      <c r="F88" s="128" t="s">
        <v>281</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268</v>
      </c>
      <c r="C89" s="119">
        <v>7733977</v>
      </c>
      <c r="D89" s="119" t="s">
        <v>243</v>
      </c>
      <c r="E89" s="128" t="s">
        <v>250</v>
      </c>
      <c r="F89" s="128" t="s">
        <v>282</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Y7:AY11"/>
    <mergeCell ref="AZ7:BB7"/>
    <mergeCell ref="AZ8:AZ11"/>
    <mergeCell ref="BA8:BB8"/>
    <mergeCell ref="BA9:BA11"/>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S9:AS11"/>
    <mergeCell ref="AT9:AT11"/>
    <mergeCell ref="AU9:AX9"/>
    <mergeCell ref="AP10:AP11"/>
    <mergeCell ref="AQ10:AR10"/>
    <mergeCell ref="AU10:AV10"/>
    <mergeCell ref="AW10:AX10"/>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S8:T8"/>
    <mergeCell ref="AE7:AN7"/>
    <mergeCell ref="AE8:AH8"/>
    <mergeCell ref="AI8:AN8"/>
    <mergeCell ref="U8:X8"/>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33" t="s">
        <v>231</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row>
    <row r="2" spans="1:56" s="13" customFormat="1" ht="18.75">
      <c r="A2" s="234" t="s">
        <v>71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1:56" s="13" customFormat="1" ht="18.75">
      <c r="A3" s="233" t="s">
        <v>118</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row>
    <row r="4" spans="1:56" s="13" customFormat="1" ht="18.75">
      <c r="A4" s="234" t="str">
        <f>'Bieu 01 TH'!A4:AN4</f>
        <v>(Biểu mẫu kèm theo Công văn số              /SKHĐT-TH ngày           tháng       năm 2019 của Sở Kế hoạch và Đầu tư)</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row>
    <row r="5" spans="1:56" s="13" customFormat="1" ht="18.75">
      <c r="A5" s="235" t="s">
        <v>0</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row>
    <row r="6" spans="1:56" ht="52.5" customHeight="1">
      <c r="A6" s="232" t="s">
        <v>1</v>
      </c>
      <c r="B6" s="232" t="s">
        <v>21</v>
      </c>
      <c r="C6" s="232" t="s">
        <v>114</v>
      </c>
      <c r="D6" s="232" t="s">
        <v>104</v>
      </c>
      <c r="E6" s="232" t="s">
        <v>105</v>
      </c>
      <c r="F6" s="232" t="s">
        <v>106</v>
      </c>
      <c r="G6" s="232" t="s">
        <v>113</v>
      </c>
      <c r="H6" s="232"/>
      <c r="I6" s="232"/>
      <c r="J6" s="232" t="s">
        <v>116</v>
      </c>
      <c r="K6" s="232"/>
      <c r="L6" s="232" t="s">
        <v>115</v>
      </c>
      <c r="M6" s="232"/>
      <c r="N6" s="232"/>
      <c r="O6" s="232"/>
      <c r="P6" s="232" t="s">
        <v>28</v>
      </c>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t="s">
        <v>117</v>
      </c>
      <c r="BA6" s="232"/>
      <c r="BB6" s="232"/>
      <c r="BC6" s="232"/>
      <c r="BD6" s="232" t="s">
        <v>3</v>
      </c>
    </row>
    <row r="7" spans="1:56" ht="25.5" customHeight="1">
      <c r="A7" s="232"/>
      <c r="B7" s="232"/>
      <c r="C7" s="232"/>
      <c r="D7" s="232"/>
      <c r="E7" s="232"/>
      <c r="F7" s="232"/>
      <c r="G7" s="232" t="s">
        <v>24</v>
      </c>
      <c r="H7" s="232" t="s">
        <v>25</v>
      </c>
      <c r="I7" s="232"/>
      <c r="J7" s="232" t="s">
        <v>26</v>
      </c>
      <c r="K7" s="232" t="s">
        <v>68</v>
      </c>
      <c r="L7" s="232" t="s">
        <v>26</v>
      </c>
      <c r="M7" s="232" t="s">
        <v>68</v>
      </c>
      <c r="N7" s="232"/>
      <c r="O7" s="232"/>
      <c r="P7" s="232" t="s">
        <v>200</v>
      </c>
      <c r="Q7" s="232"/>
      <c r="R7" s="232"/>
      <c r="S7" s="232"/>
      <c r="T7" s="232"/>
      <c r="U7" s="232"/>
      <c r="V7" s="232" t="s">
        <v>202</v>
      </c>
      <c r="W7" s="232"/>
      <c r="X7" s="232"/>
      <c r="Y7" s="232"/>
      <c r="Z7" s="232"/>
      <c r="AA7" s="232"/>
      <c r="AB7" s="232"/>
      <c r="AC7" s="232"/>
      <c r="AD7" s="232"/>
      <c r="AE7" s="232"/>
      <c r="AF7" s="232" t="s">
        <v>203</v>
      </c>
      <c r="AG7" s="232"/>
      <c r="AH7" s="232"/>
      <c r="AI7" s="232"/>
      <c r="AJ7" s="232"/>
      <c r="AK7" s="232"/>
      <c r="AL7" s="232"/>
      <c r="AM7" s="232"/>
      <c r="AN7" s="232"/>
      <c r="AO7" s="232"/>
      <c r="AP7" s="232" t="s">
        <v>210</v>
      </c>
      <c r="AQ7" s="232"/>
      <c r="AR7" s="232"/>
      <c r="AS7" s="232"/>
      <c r="AT7" s="232"/>
      <c r="AU7" s="232"/>
      <c r="AV7" s="232"/>
      <c r="AW7" s="232"/>
      <c r="AX7" s="232"/>
      <c r="AY7" s="232"/>
      <c r="AZ7" s="232" t="s">
        <v>26</v>
      </c>
      <c r="BA7" s="232" t="s">
        <v>68</v>
      </c>
      <c r="BB7" s="232"/>
      <c r="BC7" s="232"/>
      <c r="BD7" s="232"/>
    </row>
    <row r="8" spans="1:56" ht="28.5" customHeight="1">
      <c r="A8" s="232"/>
      <c r="B8" s="232"/>
      <c r="C8" s="232"/>
      <c r="D8" s="232"/>
      <c r="E8" s="232"/>
      <c r="F8" s="232"/>
      <c r="G8" s="232"/>
      <c r="H8" s="232" t="s">
        <v>26</v>
      </c>
      <c r="I8" s="232" t="s">
        <v>68</v>
      </c>
      <c r="J8" s="232"/>
      <c r="K8" s="232"/>
      <c r="L8" s="232"/>
      <c r="M8" s="232" t="s">
        <v>27</v>
      </c>
      <c r="N8" s="232" t="s">
        <v>28</v>
      </c>
      <c r="O8" s="232"/>
      <c r="P8" s="232" t="s">
        <v>199</v>
      </c>
      <c r="Q8" s="232"/>
      <c r="R8" s="232"/>
      <c r="S8" s="232"/>
      <c r="T8" s="232" t="s">
        <v>201</v>
      </c>
      <c r="U8" s="232"/>
      <c r="V8" s="232" t="s">
        <v>199</v>
      </c>
      <c r="W8" s="232"/>
      <c r="X8" s="232"/>
      <c r="Y8" s="232"/>
      <c r="Z8" s="232" t="s">
        <v>206</v>
      </c>
      <c r="AA8" s="232"/>
      <c r="AB8" s="232"/>
      <c r="AC8" s="232"/>
      <c r="AD8" s="232"/>
      <c r="AE8" s="232"/>
      <c r="AF8" s="232" t="s">
        <v>199</v>
      </c>
      <c r="AG8" s="232"/>
      <c r="AH8" s="232"/>
      <c r="AI8" s="232"/>
      <c r="AJ8" s="232" t="s">
        <v>208</v>
      </c>
      <c r="AK8" s="232"/>
      <c r="AL8" s="232"/>
      <c r="AM8" s="232"/>
      <c r="AN8" s="232"/>
      <c r="AO8" s="232"/>
      <c r="AP8" s="232" t="s">
        <v>199</v>
      </c>
      <c r="AQ8" s="232"/>
      <c r="AR8" s="232"/>
      <c r="AS8" s="232"/>
      <c r="AT8" s="232" t="s">
        <v>211</v>
      </c>
      <c r="AU8" s="232"/>
      <c r="AV8" s="232"/>
      <c r="AW8" s="232"/>
      <c r="AX8" s="232"/>
      <c r="AY8" s="232"/>
      <c r="AZ8" s="232"/>
      <c r="BA8" s="232" t="s">
        <v>27</v>
      </c>
      <c r="BB8" s="232" t="s">
        <v>28</v>
      </c>
      <c r="BC8" s="232"/>
      <c r="BD8" s="232"/>
    </row>
    <row r="9" spans="1:56" ht="21" customHeight="1">
      <c r="A9" s="232"/>
      <c r="B9" s="232"/>
      <c r="C9" s="232"/>
      <c r="D9" s="232"/>
      <c r="E9" s="232"/>
      <c r="F9" s="232"/>
      <c r="G9" s="232"/>
      <c r="H9" s="232"/>
      <c r="I9" s="232"/>
      <c r="J9" s="232"/>
      <c r="K9" s="232"/>
      <c r="L9" s="232"/>
      <c r="M9" s="232"/>
      <c r="N9" s="232" t="s">
        <v>29</v>
      </c>
      <c r="O9" s="232" t="s">
        <v>44</v>
      </c>
      <c r="P9" s="232" t="s">
        <v>26</v>
      </c>
      <c r="Q9" s="232" t="s">
        <v>68</v>
      </c>
      <c r="R9" s="232"/>
      <c r="S9" s="232"/>
      <c r="T9" s="232" t="s">
        <v>26</v>
      </c>
      <c r="U9" s="232" t="s">
        <v>68</v>
      </c>
      <c r="V9" s="232" t="s">
        <v>26</v>
      </c>
      <c r="W9" s="232" t="s">
        <v>68</v>
      </c>
      <c r="X9" s="232"/>
      <c r="Y9" s="232"/>
      <c r="Z9" s="232" t="s">
        <v>26</v>
      </c>
      <c r="AA9" s="232" t="s">
        <v>214</v>
      </c>
      <c r="AB9" s="232" t="s">
        <v>28</v>
      </c>
      <c r="AC9" s="232"/>
      <c r="AD9" s="232"/>
      <c r="AE9" s="232"/>
      <c r="AF9" s="232" t="s">
        <v>26</v>
      </c>
      <c r="AG9" s="232" t="s">
        <v>68</v>
      </c>
      <c r="AH9" s="232"/>
      <c r="AI9" s="232"/>
      <c r="AJ9" s="232" t="s">
        <v>26</v>
      </c>
      <c r="AK9" s="232" t="s">
        <v>68</v>
      </c>
      <c r="AL9" s="232" t="s">
        <v>28</v>
      </c>
      <c r="AM9" s="232"/>
      <c r="AN9" s="232"/>
      <c r="AO9" s="232"/>
      <c r="AP9" s="232" t="s">
        <v>26</v>
      </c>
      <c r="AQ9" s="232" t="s">
        <v>68</v>
      </c>
      <c r="AR9" s="232"/>
      <c r="AS9" s="232"/>
      <c r="AT9" s="232" t="s">
        <v>26</v>
      </c>
      <c r="AU9" s="232" t="s">
        <v>68</v>
      </c>
      <c r="AV9" s="232" t="s">
        <v>28</v>
      </c>
      <c r="AW9" s="232"/>
      <c r="AX9" s="232"/>
      <c r="AY9" s="232"/>
      <c r="AZ9" s="232"/>
      <c r="BA9" s="232"/>
      <c r="BB9" s="232" t="s">
        <v>29</v>
      </c>
      <c r="BC9" s="232" t="s">
        <v>44</v>
      </c>
      <c r="BD9" s="232"/>
    </row>
    <row r="10" spans="1:56" ht="39.75" customHeight="1">
      <c r="A10" s="232"/>
      <c r="B10" s="232"/>
      <c r="C10" s="232"/>
      <c r="D10" s="232"/>
      <c r="E10" s="232"/>
      <c r="F10" s="232"/>
      <c r="G10" s="232"/>
      <c r="H10" s="232"/>
      <c r="I10" s="232"/>
      <c r="J10" s="232"/>
      <c r="K10" s="232"/>
      <c r="L10" s="232"/>
      <c r="M10" s="232"/>
      <c r="N10" s="232"/>
      <c r="O10" s="232"/>
      <c r="P10" s="232"/>
      <c r="Q10" s="232" t="s">
        <v>27</v>
      </c>
      <c r="R10" s="232" t="s">
        <v>28</v>
      </c>
      <c r="S10" s="232"/>
      <c r="T10" s="232"/>
      <c r="U10" s="232"/>
      <c r="V10" s="232"/>
      <c r="W10" s="232" t="s">
        <v>27</v>
      </c>
      <c r="X10" s="232" t="s">
        <v>28</v>
      </c>
      <c r="Y10" s="232"/>
      <c r="Z10" s="232"/>
      <c r="AA10" s="232"/>
      <c r="AB10" s="232" t="s">
        <v>207</v>
      </c>
      <c r="AC10" s="232"/>
      <c r="AD10" s="232" t="s">
        <v>204</v>
      </c>
      <c r="AE10" s="232"/>
      <c r="AF10" s="232"/>
      <c r="AG10" s="232" t="s">
        <v>27</v>
      </c>
      <c r="AH10" s="232" t="s">
        <v>28</v>
      </c>
      <c r="AI10" s="232"/>
      <c r="AJ10" s="232"/>
      <c r="AK10" s="232"/>
      <c r="AL10" s="232" t="s">
        <v>209</v>
      </c>
      <c r="AM10" s="232"/>
      <c r="AN10" s="232" t="s">
        <v>205</v>
      </c>
      <c r="AO10" s="232"/>
      <c r="AP10" s="232"/>
      <c r="AQ10" s="232" t="s">
        <v>27</v>
      </c>
      <c r="AR10" s="232" t="s">
        <v>28</v>
      </c>
      <c r="AS10" s="232"/>
      <c r="AT10" s="232"/>
      <c r="AU10" s="232"/>
      <c r="AV10" s="232" t="s">
        <v>212</v>
      </c>
      <c r="AW10" s="232"/>
      <c r="AX10" s="232" t="s">
        <v>213</v>
      </c>
      <c r="AY10" s="232"/>
      <c r="AZ10" s="232"/>
      <c r="BA10" s="232"/>
      <c r="BB10" s="232"/>
      <c r="BC10" s="232"/>
      <c r="BD10" s="232"/>
    </row>
    <row r="11" spans="1:56" ht="64.5" customHeight="1">
      <c r="A11" s="232"/>
      <c r="B11" s="232"/>
      <c r="C11" s="232"/>
      <c r="D11" s="232"/>
      <c r="E11" s="232"/>
      <c r="F11" s="232"/>
      <c r="G11" s="232"/>
      <c r="H11" s="232"/>
      <c r="I11" s="232"/>
      <c r="J11" s="232"/>
      <c r="K11" s="232"/>
      <c r="L11" s="232"/>
      <c r="M11" s="232"/>
      <c r="N11" s="232"/>
      <c r="O11" s="232"/>
      <c r="P11" s="232"/>
      <c r="Q11" s="232"/>
      <c r="R11" s="94" t="s">
        <v>29</v>
      </c>
      <c r="S11" s="94" t="s">
        <v>44</v>
      </c>
      <c r="T11" s="232"/>
      <c r="U11" s="232"/>
      <c r="V11" s="232"/>
      <c r="W11" s="232"/>
      <c r="X11" s="94" t="s">
        <v>29</v>
      </c>
      <c r="Y11" s="94" t="s">
        <v>44</v>
      </c>
      <c r="Z11" s="232"/>
      <c r="AA11" s="232"/>
      <c r="AB11" s="94" t="s">
        <v>26</v>
      </c>
      <c r="AC11" s="94" t="s">
        <v>68</v>
      </c>
      <c r="AD11" s="94" t="s">
        <v>26</v>
      </c>
      <c r="AE11" s="94" t="s">
        <v>68</v>
      </c>
      <c r="AF11" s="232"/>
      <c r="AG11" s="232"/>
      <c r="AH11" s="94" t="s">
        <v>29</v>
      </c>
      <c r="AI11" s="94" t="s">
        <v>44</v>
      </c>
      <c r="AJ11" s="232"/>
      <c r="AK11" s="232"/>
      <c r="AL11" s="94" t="s">
        <v>26</v>
      </c>
      <c r="AM11" s="94" t="s">
        <v>68</v>
      </c>
      <c r="AN11" s="94" t="s">
        <v>26</v>
      </c>
      <c r="AO11" s="94" t="s">
        <v>68</v>
      </c>
      <c r="AP11" s="232"/>
      <c r="AQ11" s="232"/>
      <c r="AR11" s="94" t="s">
        <v>29</v>
      </c>
      <c r="AS11" s="94" t="s">
        <v>44</v>
      </c>
      <c r="AT11" s="232"/>
      <c r="AU11" s="232"/>
      <c r="AV11" s="94" t="s">
        <v>26</v>
      </c>
      <c r="AW11" s="94" t="s">
        <v>68</v>
      </c>
      <c r="AX11" s="94" t="s">
        <v>26</v>
      </c>
      <c r="AY11" s="94" t="s">
        <v>68</v>
      </c>
      <c r="AZ11" s="232"/>
      <c r="BA11" s="232"/>
      <c r="BB11" s="232"/>
      <c r="BC11" s="232"/>
      <c r="BD11" s="232"/>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33" t="s">
        <v>128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row>
    <row r="2" spans="1:56" s="13" customFormat="1" ht="18.75">
      <c r="A2" s="234" t="s">
        <v>72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1:56" s="13" customFormat="1" ht="18.75">
      <c r="A3" s="233" t="s">
        <v>232</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row>
    <row r="4" spans="1:56" s="13" customFormat="1" ht="18.75">
      <c r="A4" s="234" t="str">
        <f>'Bieu 01 TH'!A4:AN4</f>
        <v>(Biểu mẫu kèm theo Công văn số              /SKHĐT-TH ngày           tháng       năm 2019 của Sở Kế hoạch và Đầu tư)</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row>
    <row r="5" spans="1:56" s="13" customFormat="1" ht="18.75">
      <c r="A5" s="235" t="s">
        <v>0</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row>
    <row r="6" spans="1:56" ht="52.5" customHeight="1">
      <c r="A6" s="232" t="s">
        <v>1</v>
      </c>
      <c r="B6" s="232" t="s">
        <v>21</v>
      </c>
      <c r="C6" s="232" t="s">
        <v>114</v>
      </c>
      <c r="D6" s="232" t="s">
        <v>104</v>
      </c>
      <c r="E6" s="232" t="s">
        <v>105</v>
      </c>
      <c r="F6" s="232" t="s">
        <v>106</v>
      </c>
      <c r="G6" s="232" t="s">
        <v>113</v>
      </c>
      <c r="H6" s="232"/>
      <c r="I6" s="232"/>
      <c r="J6" s="232" t="s">
        <v>116</v>
      </c>
      <c r="K6" s="232"/>
      <c r="L6" s="232" t="s">
        <v>115</v>
      </c>
      <c r="M6" s="232"/>
      <c r="N6" s="232"/>
      <c r="O6" s="232"/>
      <c r="P6" s="232" t="s">
        <v>28</v>
      </c>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t="s">
        <v>117</v>
      </c>
      <c r="BA6" s="232"/>
      <c r="BB6" s="232"/>
      <c r="BC6" s="232"/>
      <c r="BD6" s="232" t="s">
        <v>3</v>
      </c>
    </row>
    <row r="7" spans="1:56" ht="25.5" customHeight="1">
      <c r="A7" s="232"/>
      <c r="B7" s="232"/>
      <c r="C7" s="232"/>
      <c r="D7" s="232"/>
      <c r="E7" s="232"/>
      <c r="F7" s="232"/>
      <c r="G7" s="232" t="s">
        <v>24</v>
      </c>
      <c r="H7" s="232" t="s">
        <v>25</v>
      </c>
      <c r="I7" s="232"/>
      <c r="J7" s="232" t="s">
        <v>26</v>
      </c>
      <c r="K7" s="232" t="s">
        <v>43</v>
      </c>
      <c r="L7" s="232" t="s">
        <v>26</v>
      </c>
      <c r="M7" s="232" t="s">
        <v>43</v>
      </c>
      <c r="N7" s="232"/>
      <c r="O7" s="232"/>
      <c r="P7" s="232" t="s">
        <v>200</v>
      </c>
      <c r="Q7" s="232"/>
      <c r="R7" s="232"/>
      <c r="S7" s="232"/>
      <c r="T7" s="232"/>
      <c r="U7" s="232"/>
      <c r="V7" s="232" t="s">
        <v>202</v>
      </c>
      <c r="W7" s="232"/>
      <c r="X7" s="232"/>
      <c r="Y7" s="232"/>
      <c r="Z7" s="232"/>
      <c r="AA7" s="232"/>
      <c r="AB7" s="232"/>
      <c r="AC7" s="232"/>
      <c r="AD7" s="232"/>
      <c r="AE7" s="232"/>
      <c r="AF7" s="232" t="s">
        <v>203</v>
      </c>
      <c r="AG7" s="232"/>
      <c r="AH7" s="232"/>
      <c r="AI7" s="232"/>
      <c r="AJ7" s="232"/>
      <c r="AK7" s="232"/>
      <c r="AL7" s="232"/>
      <c r="AM7" s="232"/>
      <c r="AN7" s="232"/>
      <c r="AO7" s="232"/>
      <c r="AP7" s="232" t="s">
        <v>210</v>
      </c>
      <c r="AQ7" s="232"/>
      <c r="AR7" s="232"/>
      <c r="AS7" s="232"/>
      <c r="AT7" s="232"/>
      <c r="AU7" s="232"/>
      <c r="AV7" s="232"/>
      <c r="AW7" s="232"/>
      <c r="AX7" s="232"/>
      <c r="AY7" s="232"/>
      <c r="AZ7" s="232" t="s">
        <v>26</v>
      </c>
      <c r="BA7" s="232" t="s">
        <v>43</v>
      </c>
      <c r="BB7" s="232"/>
      <c r="BC7" s="232"/>
      <c r="BD7" s="232"/>
    </row>
    <row r="8" spans="1:56" ht="28.5" customHeight="1">
      <c r="A8" s="232"/>
      <c r="B8" s="232"/>
      <c r="C8" s="232"/>
      <c r="D8" s="232"/>
      <c r="E8" s="232"/>
      <c r="F8" s="232"/>
      <c r="G8" s="232"/>
      <c r="H8" s="232" t="s">
        <v>26</v>
      </c>
      <c r="I8" s="232" t="s">
        <v>107</v>
      </c>
      <c r="J8" s="232"/>
      <c r="K8" s="232"/>
      <c r="L8" s="232"/>
      <c r="M8" s="232" t="s">
        <v>27</v>
      </c>
      <c r="N8" s="232" t="s">
        <v>28</v>
      </c>
      <c r="O8" s="232"/>
      <c r="P8" s="232" t="s">
        <v>199</v>
      </c>
      <c r="Q8" s="232"/>
      <c r="R8" s="232"/>
      <c r="S8" s="232"/>
      <c r="T8" s="232" t="s">
        <v>201</v>
      </c>
      <c r="U8" s="232"/>
      <c r="V8" s="232" t="s">
        <v>199</v>
      </c>
      <c r="W8" s="232"/>
      <c r="X8" s="232"/>
      <c r="Y8" s="232"/>
      <c r="Z8" s="232" t="s">
        <v>206</v>
      </c>
      <c r="AA8" s="232"/>
      <c r="AB8" s="232"/>
      <c r="AC8" s="232"/>
      <c r="AD8" s="232"/>
      <c r="AE8" s="232"/>
      <c r="AF8" s="232" t="s">
        <v>199</v>
      </c>
      <c r="AG8" s="232"/>
      <c r="AH8" s="232"/>
      <c r="AI8" s="232"/>
      <c r="AJ8" s="232" t="s">
        <v>208</v>
      </c>
      <c r="AK8" s="232"/>
      <c r="AL8" s="232"/>
      <c r="AM8" s="232"/>
      <c r="AN8" s="232"/>
      <c r="AO8" s="232"/>
      <c r="AP8" s="232" t="s">
        <v>199</v>
      </c>
      <c r="AQ8" s="232"/>
      <c r="AR8" s="232"/>
      <c r="AS8" s="232"/>
      <c r="AT8" s="232" t="s">
        <v>211</v>
      </c>
      <c r="AU8" s="232"/>
      <c r="AV8" s="232"/>
      <c r="AW8" s="232"/>
      <c r="AX8" s="232"/>
      <c r="AY8" s="232"/>
      <c r="AZ8" s="232"/>
      <c r="BA8" s="232" t="s">
        <v>27</v>
      </c>
      <c r="BB8" s="232" t="s">
        <v>28</v>
      </c>
      <c r="BC8" s="232"/>
      <c r="BD8" s="232"/>
    </row>
    <row r="9" spans="1:56" ht="21" customHeight="1">
      <c r="A9" s="232"/>
      <c r="B9" s="232"/>
      <c r="C9" s="232"/>
      <c r="D9" s="232"/>
      <c r="E9" s="232"/>
      <c r="F9" s="232"/>
      <c r="G9" s="232"/>
      <c r="H9" s="232"/>
      <c r="I9" s="232"/>
      <c r="J9" s="232"/>
      <c r="K9" s="232"/>
      <c r="L9" s="232"/>
      <c r="M9" s="232"/>
      <c r="N9" s="232" t="s">
        <v>29</v>
      </c>
      <c r="O9" s="232" t="s">
        <v>44</v>
      </c>
      <c r="P9" s="232" t="s">
        <v>26</v>
      </c>
      <c r="Q9" s="232" t="s">
        <v>43</v>
      </c>
      <c r="R9" s="232"/>
      <c r="S9" s="232"/>
      <c r="T9" s="232" t="s">
        <v>26</v>
      </c>
      <c r="U9" s="232" t="s">
        <v>43</v>
      </c>
      <c r="V9" s="232" t="s">
        <v>26</v>
      </c>
      <c r="W9" s="232" t="s">
        <v>43</v>
      </c>
      <c r="X9" s="232"/>
      <c r="Y9" s="232"/>
      <c r="Z9" s="232" t="s">
        <v>26</v>
      </c>
      <c r="AA9" s="232" t="s">
        <v>43</v>
      </c>
      <c r="AB9" s="232" t="s">
        <v>28</v>
      </c>
      <c r="AC9" s="232"/>
      <c r="AD9" s="232"/>
      <c r="AE9" s="232"/>
      <c r="AF9" s="232" t="s">
        <v>26</v>
      </c>
      <c r="AG9" s="232" t="s">
        <v>43</v>
      </c>
      <c r="AH9" s="232"/>
      <c r="AI9" s="232"/>
      <c r="AJ9" s="232" t="s">
        <v>26</v>
      </c>
      <c r="AK9" s="232" t="s">
        <v>43</v>
      </c>
      <c r="AL9" s="232" t="s">
        <v>28</v>
      </c>
      <c r="AM9" s="232"/>
      <c r="AN9" s="232"/>
      <c r="AO9" s="232"/>
      <c r="AP9" s="232" t="s">
        <v>26</v>
      </c>
      <c r="AQ9" s="232" t="s">
        <v>43</v>
      </c>
      <c r="AR9" s="232"/>
      <c r="AS9" s="232"/>
      <c r="AT9" s="232" t="s">
        <v>26</v>
      </c>
      <c r="AU9" s="232" t="s">
        <v>43</v>
      </c>
      <c r="AV9" s="232" t="s">
        <v>28</v>
      </c>
      <c r="AW9" s="232"/>
      <c r="AX9" s="232"/>
      <c r="AY9" s="232"/>
      <c r="AZ9" s="232"/>
      <c r="BA9" s="232"/>
      <c r="BB9" s="232" t="s">
        <v>29</v>
      </c>
      <c r="BC9" s="232" t="s">
        <v>44</v>
      </c>
      <c r="BD9" s="232"/>
    </row>
    <row r="10" spans="1:56" ht="39.75" customHeight="1">
      <c r="A10" s="232"/>
      <c r="B10" s="232"/>
      <c r="C10" s="232"/>
      <c r="D10" s="232"/>
      <c r="E10" s="232"/>
      <c r="F10" s="232"/>
      <c r="G10" s="232"/>
      <c r="H10" s="232"/>
      <c r="I10" s="232"/>
      <c r="J10" s="232"/>
      <c r="K10" s="232"/>
      <c r="L10" s="232"/>
      <c r="M10" s="232"/>
      <c r="N10" s="232"/>
      <c r="O10" s="232"/>
      <c r="P10" s="232"/>
      <c r="Q10" s="232" t="s">
        <v>27</v>
      </c>
      <c r="R10" s="232" t="s">
        <v>28</v>
      </c>
      <c r="S10" s="232"/>
      <c r="T10" s="232"/>
      <c r="U10" s="232"/>
      <c r="V10" s="232"/>
      <c r="W10" s="232" t="s">
        <v>27</v>
      </c>
      <c r="X10" s="232" t="s">
        <v>28</v>
      </c>
      <c r="Y10" s="232"/>
      <c r="Z10" s="232"/>
      <c r="AA10" s="232"/>
      <c r="AB10" s="232" t="s">
        <v>207</v>
      </c>
      <c r="AC10" s="232"/>
      <c r="AD10" s="232" t="s">
        <v>204</v>
      </c>
      <c r="AE10" s="232"/>
      <c r="AF10" s="232"/>
      <c r="AG10" s="232" t="s">
        <v>27</v>
      </c>
      <c r="AH10" s="232" t="s">
        <v>28</v>
      </c>
      <c r="AI10" s="232"/>
      <c r="AJ10" s="232"/>
      <c r="AK10" s="232"/>
      <c r="AL10" s="232" t="s">
        <v>209</v>
      </c>
      <c r="AM10" s="232"/>
      <c r="AN10" s="232" t="s">
        <v>205</v>
      </c>
      <c r="AO10" s="232"/>
      <c r="AP10" s="232"/>
      <c r="AQ10" s="232" t="s">
        <v>27</v>
      </c>
      <c r="AR10" s="232" t="s">
        <v>28</v>
      </c>
      <c r="AS10" s="232"/>
      <c r="AT10" s="232"/>
      <c r="AU10" s="232"/>
      <c r="AV10" s="232" t="s">
        <v>212</v>
      </c>
      <c r="AW10" s="232"/>
      <c r="AX10" s="232" t="s">
        <v>213</v>
      </c>
      <c r="AY10" s="232"/>
      <c r="AZ10" s="232"/>
      <c r="BA10" s="232"/>
      <c r="BB10" s="232"/>
      <c r="BC10" s="232"/>
      <c r="BD10" s="232"/>
    </row>
    <row r="11" spans="1:56" ht="64.5" customHeight="1">
      <c r="A11" s="232"/>
      <c r="B11" s="232"/>
      <c r="C11" s="232"/>
      <c r="D11" s="232"/>
      <c r="E11" s="232"/>
      <c r="F11" s="232"/>
      <c r="G11" s="232"/>
      <c r="H11" s="232"/>
      <c r="I11" s="232"/>
      <c r="J11" s="232"/>
      <c r="K11" s="232"/>
      <c r="L11" s="232"/>
      <c r="M11" s="232"/>
      <c r="N11" s="232"/>
      <c r="O11" s="232"/>
      <c r="P11" s="232"/>
      <c r="Q11" s="232"/>
      <c r="R11" s="94" t="s">
        <v>29</v>
      </c>
      <c r="S11" s="94" t="s">
        <v>44</v>
      </c>
      <c r="T11" s="232"/>
      <c r="U11" s="232"/>
      <c r="V11" s="232"/>
      <c r="W11" s="232"/>
      <c r="X11" s="94" t="s">
        <v>29</v>
      </c>
      <c r="Y11" s="94" t="s">
        <v>44</v>
      </c>
      <c r="Z11" s="232"/>
      <c r="AA11" s="232"/>
      <c r="AB11" s="94" t="s">
        <v>26</v>
      </c>
      <c r="AC11" s="94" t="s">
        <v>43</v>
      </c>
      <c r="AD11" s="94" t="s">
        <v>26</v>
      </c>
      <c r="AE11" s="94" t="s">
        <v>43</v>
      </c>
      <c r="AF11" s="232"/>
      <c r="AG11" s="232"/>
      <c r="AH11" s="94" t="s">
        <v>29</v>
      </c>
      <c r="AI11" s="94" t="s">
        <v>44</v>
      </c>
      <c r="AJ11" s="232"/>
      <c r="AK11" s="232"/>
      <c r="AL11" s="94" t="s">
        <v>26</v>
      </c>
      <c r="AM11" s="94" t="s">
        <v>43</v>
      </c>
      <c r="AN11" s="94" t="s">
        <v>26</v>
      </c>
      <c r="AO11" s="94" t="s">
        <v>43</v>
      </c>
      <c r="AP11" s="232"/>
      <c r="AQ11" s="232"/>
      <c r="AR11" s="94" t="s">
        <v>29</v>
      </c>
      <c r="AS11" s="94" t="s">
        <v>44</v>
      </c>
      <c r="AT11" s="232"/>
      <c r="AU11" s="232"/>
      <c r="AV11" s="94" t="s">
        <v>26</v>
      </c>
      <c r="AW11" s="94" t="s">
        <v>43</v>
      </c>
      <c r="AX11" s="94" t="s">
        <v>26</v>
      </c>
      <c r="AY11" s="94" t="s">
        <v>43</v>
      </c>
      <c r="AZ11" s="232"/>
      <c r="BA11" s="232"/>
      <c r="BB11" s="232"/>
      <c r="BC11" s="232"/>
      <c r="BD11" s="232"/>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33" t="s">
        <v>130</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row>
    <row r="2" spans="1:56" s="13" customFormat="1" ht="18.75">
      <c r="A2" s="234" t="s">
        <v>72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1:56" s="13" customFormat="1" ht="18.75">
      <c r="A3" s="233" t="s">
        <v>180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row>
    <row r="4" spans="1:56" s="13" customFormat="1" ht="18.75">
      <c r="A4" s="234" t="str">
        <f>'Bieu 01 TH'!A4:AN4</f>
        <v>(Biểu mẫu kèm theo Công văn số              /SKHĐT-TH ngày           tháng       năm 2019 của Sở Kế hoạch và Đầu tư)</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row>
    <row r="5" spans="1:56" s="13" customFormat="1" ht="18.75">
      <c r="A5" s="235" t="s">
        <v>0</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row>
    <row r="6" spans="1:56" ht="52.5" customHeight="1">
      <c r="A6" s="232" t="s">
        <v>1</v>
      </c>
      <c r="B6" s="232" t="s">
        <v>21</v>
      </c>
      <c r="C6" s="232" t="s">
        <v>114</v>
      </c>
      <c r="D6" s="232" t="s">
        <v>104</v>
      </c>
      <c r="E6" s="232" t="s">
        <v>105</v>
      </c>
      <c r="F6" s="232" t="s">
        <v>106</v>
      </c>
      <c r="G6" s="232" t="s">
        <v>113</v>
      </c>
      <c r="H6" s="232"/>
      <c r="I6" s="232"/>
      <c r="J6" s="232" t="s">
        <v>116</v>
      </c>
      <c r="K6" s="232"/>
      <c r="L6" s="232" t="s">
        <v>115</v>
      </c>
      <c r="M6" s="232"/>
      <c r="N6" s="232"/>
      <c r="O6" s="232"/>
      <c r="P6" s="232" t="s">
        <v>28</v>
      </c>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t="s">
        <v>117</v>
      </c>
      <c r="BA6" s="232"/>
      <c r="BB6" s="232"/>
      <c r="BC6" s="232"/>
      <c r="BD6" s="232" t="s">
        <v>3</v>
      </c>
    </row>
    <row r="7" spans="1:56" ht="25.5" customHeight="1">
      <c r="A7" s="232"/>
      <c r="B7" s="232"/>
      <c r="C7" s="232"/>
      <c r="D7" s="232"/>
      <c r="E7" s="232"/>
      <c r="F7" s="232"/>
      <c r="G7" s="232" t="s">
        <v>24</v>
      </c>
      <c r="H7" s="232" t="s">
        <v>25</v>
      </c>
      <c r="I7" s="232"/>
      <c r="J7" s="232" t="s">
        <v>26</v>
      </c>
      <c r="K7" s="232" t="s">
        <v>214</v>
      </c>
      <c r="L7" s="232" t="s">
        <v>26</v>
      </c>
      <c r="M7" s="232" t="s">
        <v>68</v>
      </c>
      <c r="N7" s="232"/>
      <c r="O7" s="232"/>
      <c r="P7" s="232" t="s">
        <v>200</v>
      </c>
      <c r="Q7" s="232"/>
      <c r="R7" s="232"/>
      <c r="S7" s="232"/>
      <c r="T7" s="232"/>
      <c r="U7" s="232"/>
      <c r="V7" s="232" t="s">
        <v>202</v>
      </c>
      <c r="W7" s="232"/>
      <c r="X7" s="232"/>
      <c r="Y7" s="232"/>
      <c r="Z7" s="232"/>
      <c r="AA7" s="232"/>
      <c r="AB7" s="232"/>
      <c r="AC7" s="232"/>
      <c r="AD7" s="232"/>
      <c r="AE7" s="232"/>
      <c r="AF7" s="232" t="s">
        <v>203</v>
      </c>
      <c r="AG7" s="232"/>
      <c r="AH7" s="232"/>
      <c r="AI7" s="232"/>
      <c r="AJ7" s="232"/>
      <c r="AK7" s="232"/>
      <c r="AL7" s="232"/>
      <c r="AM7" s="232"/>
      <c r="AN7" s="232"/>
      <c r="AO7" s="232"/>
      <c r="AP7" s="232" t="s">
        <v>210</v>
      </c>
      <c r="AQ7" s="232"/>
      <c r="AR7" s="232"/>
      <c r="AS7" s="232"/>
      <c r="AT7" s="232"/>
      <c r="AU7" s="232"/>
      <c r="AV7" s="232"/>
      <c r="AW7" s="232"/>
      <c r="AX7" s="232"/>
      <c r="AY7" s="232"/>
      <c r="AZ7" s="232" t="s">
        <v>26</v>
      </c>
      <c r="BA7" s="232" t="s">
        <v>68</v>
      </c>
      <c r="BB7" s="232"/>
      <c r="BC7" s="232"/>
      <c r="BD7" s="232"/>
    </row>
    <row r="8" spans="1:56" ht="28.5" customHeight="1">
      <c r="A8" s="232"/>
      <c r="B8" s="232"/>
      <c r="C8" s="232"/>
      <c r="D8" s="232"/>
      <c r="E8" s="232"/>
      <c r="F8" s="232"/>
      <c r="G8" s="232"/>
      <c r="H8" s="232" t="s">
        <v>26</v>
      </c>
      <c r="I8" s="232" t="s">
        <v>68</v>
      </c>
      <c r="J8" s="232"/>
      <c r="K8" s="232"/>
      <c r="L8" s="232"/>
      <c r="M8" s="232" t="s">
        <v>27</v>
      </c>
      <c r="N8" s="232" t="s">
        <v>28</v>
      </c>
      <c r="O8" s="232"/>
      <c r="P8" s="232" t="s">
        <v>199</v>
      </c>
      <c r="Q8" s="232"/>
      <c r="R8" s="232"/>
      <c r="S8" s="232"/>
      <c r="T8" s="232" t="s">
        <v>201</v>
      </c>
      <c r="U8" s="232"/>
      <c r="V8" s="232" t="s">
        <v>199</v>
      </c>
      <c r="W8" s="232"/>
      <c r="X8" s="232"/>
      <c r="Y8" s="232"/>
      <c r="Z8" s="232" t="s">
        <v>206</v>
      </c>
      <c r="AA8" s="232"/>
      <c r="AB8" s="232"/>
      <c r="AC8" s="232"/>
      <c r="AD8" s="232"/>
      <c r="AE8" s="232"/>
      <c r="AF8" s="232" t="s">
        <v>199</v>
      </c>
      <c r="AG8" s="232"/>
      <c r="AH8" s="232"/>
      <c r="AI8" s="232"/>
      <c r="AJ8" s="232" t="s">
        <v>208</v>
      </c>
      <c r="AK8" s="232"/>
      <c r="AL8" s="232"/>
      <c r="AM8" s="232"/>
      <c r="AN8" s="232"/>
      <c r="AO8" s="232"/>
      <c r="AP8" s="232" t="s">
        <v>199</v>
      </c>
      <c r="AQ8" s="232"/>
      <c r="AR8" s="232"/>
      <c r="AS8" s="232"/>
      <c r="AT8" s="232" t="s">
        <v>211</v>
      </c>
      <c r="AU8" s="232"/>
      <c r="AV8" s="232"/>
      <c r="AW8" s="232"/>
      <c r="AX8" s="232"/>
      <c r="AY8" s="232"/>
      <c r="AZ8" s="232"/>
      <c r="BA8" s="232" t="s">
        <v>27</v>
      </c>
      <c r="BB8" s="232" t="s">
        <v>28</v>
      </c>
      <c r="BC8" s="232"/>
      <c r="BD8" s="232"/>
    </row>
    <row r="9" spans="1:56" ht="21" customHeight="1">
      <c r="A9" s="232"/>
      <c r="B9" s="232"/>
      <c r="C9" s="232"/>
      <c r="D9" s="232"/>
      <c r="E9" s="232"/>
      <c r="F9" s="232"/>
      <c r="G9" s="232"/>
      <c r="H9" s="232"/>
      <c r="I9" s="232"/>
      <c r="J9" s="232"/>
      <c r="K9" s="232"/>
      <c r="L9" s="232"/>
      <c r="M9" s="232"/>
      <c r="N9" s="232" t="s">
        <v>29</v>
      </c>
      <c r="O9" s="232" t="s">
        <v>44</v>
      </c>
      <c r="P9" s="232" t="s">
        <v>26</v>
      </c>
      <c r="Q9" s="232" t="s">
        <v>68</v>
      </c>
      <c r="R9" s="232"/>
      <c r="S9" s="232"/>
      <c r="T9" s="232" t="s">
        <v>26</v>
      </c>
      <c r="U9" s="232" t="s">
        <v>68</v>
      </c>
      <c r="V9" s="232" t="s">
        <v>26</v>
      </c>
      <c r="W9" s="232" t="s">
        <v>68</v>
      </c>
      <c r="X9" s="232"/>
      <c r="Y9" s="232"/>
      <c r="Z9" s="232" t="s">
        <v>26</v>
      </c>
      <c r="AA9" s="232" t="s">
        <v>68</v>
      </c>
      <c r="AB9" s="232" t="s">
        <v>28</v>
      </c>
      <c r="AC9" s="232"/>
      <c r="AD9" s="232"/>
      <c r="AE9" s="232"/>
      <c r="AF9" s="232" t="s">
        <v>26</v>
      </c>
      <c r="AG9" s="232" t="s">
        <v>68</v>
      </c>
      <c r="AH9" s="232"/>
      <c r="AI9" s="232"/>
      <c r="AJ9" s="232" t="s">
        <v>26</v>
      </c>
      <c r="AK9" s="232" t="s">
        <v>68</v>
      </c>
      <c r="AL9" s="232" t="s">
        <v>28</v>
      </c>
      <c r="AM9" s="232"/>
      <c r="AN9" s="232"/>
      <c r="AO9" s="232"/>
      <c r="AP9" s="232" t="s">
        <v>26</v>
      </c>
      <c r="AQ9" s="232" t="s">
        <v>68</v>
      </c>
      <c r="AR9" s="232"/>
      <c r="AS9" s="232"/>
      <c r="AT9" s="232" t="s">
        <v>26</v>
      </c>
      <c r="AU9" s="232" t="s">
        <v>68</v>
      </c>
      <c r="AV9" s="232" t="s">
        <v>28</v>
      </c>
      <c r="AW9" s="232"/>
      <c r="AX9" s="232"/>
      <c r="AY9" s="232"/>
      <c r="AZ9" s="232"/>
      <c r="BA9" s="232"/>
      <c r="BB9" s="232" t="s">
        <v>29</v>
      </c>
      <c r="BC9" s="232" t="s">
        <v>44</v>
      </c>
      <c r="BD9" s="232"/>
    </row>
    <row r="10" spans="1:56" ht="39.75" customHeight="1">
      <c r="A10" s="232"/>
      <c r="B10" s="232"/>
      <c r="C10" s="232"/>
      <c r="D10" s="232"/>
      <c r="E10" s="232"/>
      <c r="F10" s="232"/>
      <c r="G10" s="232"/>
      <c r="H10" s="232"/>
      <c r="I10" s="232"/>
      <c r="J10" s="232"/>
      <c r="K10" s="232"/>
      <c r="L10" s="232"/>
      <c r="M10" s="232"/>
      <c r="N10" s="232"/>
      <c r="O10" s="232"/>
      <c r="P10" s="232"/>
      <c r="Q10" s="232" t="s">
        <v>27</v>
      </c>
      <c r="R10" s="232" t="s">
        <v>28</v>
      </c>
      <c r="S10" s="232"/>
      <c r="T10" s="232"/>
      <c r="U10" s="232"/>
      <c r="V10" s="232"/>
      <c r="W10" s="232" t="s">
        <v>27</v>
      </c>
      <c r="X10" s="232" t="s">
        <v>28</v>
      </c>
      <c r="Y10" s="232"/>
      <c r="Z10" s="232"/>
      <c r="AA10" s="232"/>
      <c r="AB10" s="232" t="s">
        <v>207</v>
      </c>
      <c r="AC10" s="232"/>
      <c r="AD10" s="232" t="s">
        <v>204</v>
      </c>
      <c r="AE10" s="232"/>
      <c r="AF10" s="232"/>
      <c r="AG10" s="232" t="s">
        <v>27</v>
      </c>
      <c r="AH10" s="232" t="s">
        <v>28</v>
      </c>
      <c r="AI10" s="232"/>
      <c r="AJ10" s="232"/>
      <c r="AK10" s="232"/>
      <c r="AL10" s="232" t="s">
        <v>209</v>
      </c>
      <c r="AM10" s="232"/>
      <c r="AN10" s="232" t="s">
        <v>205</v>
      </c>
      <c r="AO10" s="232"/>
      <c r="AP10" s="232"/>
      <c r="AQ10" s="232" t="s">
        <v>27</v>
      </c>
      <c r="AR10" s="232" t="s">
        <v>28</v>
      </c>
      <c r="AS10" s="232"/>
      <c r="AT10" s="232"/>
      <c r="AU10" s="232"/>
      <c r="AV10" s="232" t="s">
        <v>212</v>
      </c>
      <c r="AW10" s="232"/>
      <c r="AX10" s="232" t="s">
        <v>213</v>
      </c>
      <c r="AY10" s="232"/>
      <c r="AZ10" s="232"/>
      <c r="BA10" s="232"/>
      <c r="BB10" s="232"/>
      <c r="BC10" s="232"/>
      <c r="BD10" s="232"/>
    </row>
    <row r="11" spans="1:56" ht="64.5" customHeight="1">
      <c r="A11" s="232"/>
      <c r="B11" s="232"/>
      <c r="C11" s="232"/>
      <c r="D11" s="232"/>
      <c r="E11" s="232"/>
      <c r="F11" s="232"/>
      <c r="G11" s="232"/>
      <c r="H11" s="232"/>
      <c r="I11" s="232"/>
      <c r="J11" s="232"/>
      <c r="K11" s="232"/>
      <c r="L11" s="232"/>
      <c r="M11" s="232"/>
      <c r="N11" s="232"/>
      <c r="O11" s="232"/>
      <c r="P11" s="232"/>
      <c r="Q11" s="232"/>
      <c r="R11" s="94" t="s">
        <v>29</v>
      </c>
      <c r="S11" s="94" t="s">
        <v>44</v>
      </c>
      <c r="T11" s="232"/>
      <c r="U11" s="232"/>
      <c r="V11" s="232"/>
      <c r="W11" s="232"/>
      <c r="X11" s="94" t="s">
        <v>29</v>
      </c>
      <c r="Y11" s="94" t="s">
        <v>44</v>
      </c>
      <c r="Z11" s="232"/>
      <c r="AA11" s="232"/>
      <c r="AB11" s="94" t="s">
        <v>26</v>
      </c>
      <c r="AC11" s="94" t="s">
        <v>68</v>
      </c>
      <c r="AD11" s="99" t="s">
        <v>26</v>
      </c>
      <c r="AE11" s="94" t="s">
        <v>68</v>
      </c>
      <c r="AF11" s="232"/>
      <c r="AG11" s="232"/>
      <c r="AH11" s="94" t="s">
        <v>29</v>
      </c>
      <c r="AI11" s="94" t="s">
        <v>44</v>
      </c>
      <c r="AJ11" s="232"/>
      <c r="AK11" s="232"/>
      <c r="AL11" s="94" t="s">
        <v>26</v>
      </c>
      <c r="AM11" s="94" t="s">
        <v>68</v>
      </c>
      <c r="AN11" s="94" t="s">
        <v>26</v>
      </c>
      <c r="AO11" s="94" t="s">
        <v>68</v>
      </c>
      <c r="AP11" s="232"/>
      <c r="AQ11" s="232"/>
      <c r="AR11" s="94" t="s">
        <v>29</v>
      </c>
      <c r="AS11" s="94" t="s">
        <v>44</v>
      </c>
      <c r="AT11" s="232"/>
      <c r="AU11" s="232"/>
      <c r="AV11" s="94" t="s">
        <v>26</v>
      </c>
      <c r="AW11" s="94" t="s">
        <v>68</v>
      </c>
      <c r="AX11" s="94" t="s">
        <v>26</v>
      </c>
      <c r="AY11" s="94" t="s">
        <v>68</v>
      </c>
      <c r="AZ11" s="232"/>
      <c r="BA11" s="232"/>
      <c r="BB11" s="232"/>
      <c r="BC11" s="232"/>
      <c r="BD11" s="232"/>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241" t="s">
        <v>132</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row>
    <row r="2" spans="1:95" s="38" customFormat="1" ht="24.95" customHeight="1">
      <c r="A2" s="238" t="s">
        <v>72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row>
    <row r="3" spans="1:95" ht="24.95" customHeight="1">
      <c r="A3" s="242" t="s">
        <v>197</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row>
    <row r="4" spans="1:95" ht="24.95" customHeight="1">
      <c r="A4" s="239" t="str">
        <f>'Bieu 01 TH'!A4:AN4</f>
        <v>(Biểu mẫu kèm theo Công văn số              /SKHĐT-TH ngày           tháng       năm 2019 của Sở Kế hoạch và Đầu tư)</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row>
    <row r="5" spans="1:95" s="39" customFormat="1" ht="24.95" customHeight="1">
      <c r="A5" s="243" t="s">
        <v>0</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row>
    <row r="6" spans="1:95" s="40" customFormat="1" ht="27" customHeight="1">
      <c r="A6" s="236" t="s">
        <v>133</v>
      </c>
      <c r="B6" s="236" t="s">
        <v>21</v>
      </c>
      <c r="C6" s="236" t="s">
        <v>22</v>
      </c>
      <c r="D6" s="236" t="s">
        <v>104</v>
      </c>
      <c r="E6" s="236" t="s">
        <v>105</v>
      </c>
      <c r="F6" s="236" t="s">
        <v>106</v>
      </c>
      <c r="G6" s="237" t="s">
        <v>184</v>
      </c>
      <c r="H6" s="237"/>
      <c r="I6" s="237"/>
      <c r="J6" s="237"/>
      <c r="K6" s="237"/>
      <c r="L6" s="236" t="s">
        <v>185</v>
      </c>
      <c r="M6" s="236"/>
      <c r="N6" s="236" t="s">
        <v>186</v>
      </c>
      <c r="O6" s="236"/>
      <c r="P6" s="236"/>
      <c r="Q6" s="236"/>
      <c r="R6" s="236"/>
      <c r="S6" s="236"/>
      <c r="T6" s="236"/>
      <c r="U6" s="236" t="s">
        <v>28</v>
      </c>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t="s">
        <v>117</v>
      </c>
      <c r="CK6" s="236"/>
      <c r="CL6" s="236"/>
      <c r="CM6" s="236"/>
      <c r="CN6" s="236"/>
      <c r="CO6" s="236"/>
      <c r="CP6" s="236"/>
      <c r="CQ6" s="236"/>
    </row>
    <row r="7" spans="1:95" s="40" customFormat="1" ht="27" customHeight="1">
      <c r="A7" s="236"/>
      <c r="B7" s="236"/>
      <c r="C7" s="236"/>
      <c r="D7" s="236"/>
      <c r="E7" s="236"/>
      <c r="F7" s="236"/>
      <c r="G7" s="237" t="s">
        <v>24</v>
      </c>
      <c r="H7" s="237" t="s">
        <v>25</v>
      </c>
      <c r="I7" s="237"/>
      <c r="J7" s="237"/>
      <c r="K7" s="237"/>
      <c r="L7" s="236"/>
      <c r="M7" s="236"/>
      <c r="N7" s="237" t="s">
        <v>26</v>
      </c>
      <c r="O7" s="236" t="s">
        <v>28</v>
      </c>
      <c r="P7" s="236"/>
      <c r="Q7" s="236"/>
      <c r="R7" s="236"/>
      <c r="S7" s="236"/>
      <c r="T7" s="236"/>
      <c r="U7" s="236" t="s">
        <v>200</v>
      </c>
      <c r="V7" s="236"/>
      <c r="W7" s="236"/>
      <c r="X7" s="236"/>
      <c r="Y7" s="236"/>
      <c r="Z7" s="236"/>
      <c r="AA7" s="236"/>
      <c r="AB7" s="236"/>
      <c r="AC7" s="236"/>
      <c r="AD7" s="236"/>
      <c r="AE7" s="236"/>
      <c r="AF7" s="236"/>
      <c r="AG7" s="236"/>
      <c r="AH7" s="236" t="s">
        <v>202</v>
      </c>
      <c r="AI7" s="236"/>
      <c r="AJ7" s="236"/>
      <c r="AK7" s="236"/>
      <c r="AL7" s="236"/>
      <c r="AM7" s="236"/>
      <c r="AN7" s="236"/>
      <c r="AO7" s="236"/>
      <c r="AP7" s="236"/>
      <c r="AQ7" s="236"/>
      <c r="AR7" s="236"/>
      <c r="AS7" s="236"/>
      <c r="AT7" s="236"/>
      <c r="AU7" s="236"/>
      <c r="AV7" s="236"/>
      <c r="AW7" s="236"/>
      <c r="AX7" s="236"/>
      <c r="AY7" s="236"/>
      <c r="AZ7" s="236" t="s">
        <v>203</v>
      </c>
      <c r="BA7" s="236"/>
      <c r="BB7" s="236"/>
      <c r="BC7" s="236"/>
      <c r="BD7" s="236"/>
      <c r="BE7" s="236"/>
      <c r="BF7" s="236"/>
      <c r="BG7" s="236"/>
      <c r="BH7" s="236"/>
      <c r="BI7" s="236"/>
      <c r="BJ7" s="236"/>
      <c r="BK7" s="236"/>
      <c r="BL7" s="236"/>
      <c r="BM7" s="236"/>
      <c r="BN7" s="236"/>
      <c r="BO7" s="236"/>
      <c r="BP7" s="236"/>
      <c r="BQ7" s="236"/>
      <c r="BR7" s="236" t="s">
        <v>210</v>
      </c>
      <c r="BS7" s="236"/>
      <c r="BT7" s="236"/>
      <c r="BU7" s="236"/>
      <c r="BV7" s="236"/>
      <c r="BW7" s="236"/>
      <c r="BX7" s="236"/>
      <c r="BY7" s="236"/>
      <c r="BZ7" s="236"/>
      <c r="CA7" s="236"/>
      <c r="CB7" s="236"/>
      <c r="CC7" s="236"/>
      <c r="CD7" s="236"/>
      <c r="CE7" s="236"/>
      <c r="CF7" s="236"/>
      <c r="CG7" s="236"/>
      <c r="CH7" s="236"/>
      <c r="CI7" s="236"/>
      <c r="CJ7" s="237" t="s">
        <v>26</v>
      </c>
      <c r="CK7" s="237" t="s">
        <v>5</v>
      </c>
      <c r="CL7" s="237"/>
      <c r="CM7" s="237"/>
      <c r="CN7" s="237"/>
      <c r="CO7" s="237"/>
      <c r="CP7" s="237"/>
      <c r="CQ7" s="236"/>
    </row>
    <row r="8" spans="1:95" s="40" customFormat="1" ht="27" customHeight="1">
      <c r="A8" s="236"/>
      <c r="B8" s="236"/>
      <c r="C8" s="236"/>
      <c r="D8" s="236"/>
      <c r="E8" s="236"/>
      <c r="F8" s="236"/>
      <c r="G8" s="237"/>
      <c r="H8" s="237" t="s">
        <v>26</v>
      </c>
      <c r="I8" s="237" t="s">
        <v>10</v>
      </c>
      <c r="J8" s="237"/>
      <c r="K8" s="237"/>
      <c r="L8" s="237" t="s">
        <v>26</v>
      </c>
      <c r="M8" s="237" t="s">
        <v>190</v>
      </c>
      <c r="N8" s="237"/>
      <c r="O8" s="237" t="s">
        <v>220</v>
      </c>
      <c r="P8" s="237"/>
      <c r="Q8" s="237"/>
      <c r="R8" s="237"/>
      <c r="S8" s="237"/>
      <c r="T8" s="237" t="s">
        <v>221</v>
      </c>
      <c r="U8" s="236" t="s">
        <v>222</v>
      </c>
      <c r="V8" s="236"/>
      <c r="W8" s="236"/>
      <c r="X8" s="236"/>
      <c r="Y8" s="236"/>
      <c r="Z8" s="236"/>
      <c r="AA8" s="236"/>
      <c r="AB8" s="236" t="s">
        <v>201</v>
      </c>
      <c r="AC8" s="236"/>
      <c r="AD8" s="236"/>
      <c r="AE8" s="236"/>
      <c r="AF8" s="236"/>
      <c r="AG8" s="236"/>
      <c r="AH8" s="236" t="s">
        <v>222</v>
      </c>
      <c r="AI8" s="236"/>
      <c r="AJ8" s="236"/>
      <c r="AK8" s="236"/>
      <c r="AL8" s="236"/>
      <c r="AM8" s="236"/>
      <c r="AN8" s="236"/>
      <c r="AO8" s="236" t="s">
        <v>206</v>
      </c>
      <c r="AP8" s="236"/>
      <c r="AQ8" s="236"/>
      <c r="AR8" s="236"/>
      <c r="AS8" s="236"/>
      <c r="AT8" s="236"/>
      <c r="AU8" s="236"/>
      <c r="AV8" s="236"/>
      <c r="AW8" s="236"/>
      <c r="AX8" s="236"/>
      <c r="AY8" s="236"/>
      <c r="AZ8" s="236" t="s">
        <v>222</v>
      </c>
      <c r="BA8" s="236"/>
      <c r="BB8" s="236"/>
      <c r="BC8" s="236"/>
      <c r="BD8" s="236"/>
      <c r="BE8" s="236"/>
      <c r="BF8" s="236"/>
      <c r="BG8" s="236" t="s">
        <v>208</v>
      </c>
      <c r="BH8" s="236"/>
      <c r="BI8" s="236"/>
      <c r="BJ8" s="236"/>
      <c r="BK8" s="236"/>
      <c r="BL8" s="236"/>
      <c r="BM8" s="236"/>
      <c r="BN8" s="236"/>
      <c r="BO8" s="236"/>
      <c r="BP8" s="236"/>
      <c r="BQ8" s="236"/>
      <c r="BR8" s="236" t="s">
        <v>222</v>
      </c>
      <c r="BS8" s="236"/>
      <c r="BT8" s="236"/>
      <c r="BU8" s="236"/>
      <c r="BV8" s="236"/>
      <c r="BW8" s="236"/>
      <c r="BX8" s="236"/>
      <c r="BY8" s="236" t="s">
        <v>211</v>
      </c>
      <c r="BZ8" s="236"/>
      <c r="CA8" s="236"/>
      <c r="CB8" s="236"/>
      <c r="CC8" s="236"/>
      <c r="CD8" s="236"/>
      <c r="CE8" s="236"/>
      <c r="CF8" s="236"/>
      <c r="CG8" s="236"/>
      <c r="CH8" s="236"/>
      <c r="CI8" s="236"/>
      <c r="CJ8" s="237"/>
      <c r="CK8" s="240" t="s">
        <v>228</v>
      </c>
      <c r="CL8" s="240"/>
      <c r="CM8" s="240"/>
      <c r="CN8" s="240"/>
      <c r="CO8" s="240"/>
      <c r="CP8" s="237" t="s">
        <v>224</v>
      </c>
      <c r="CQ8" s="236"/>
    </row>
    <row r="9" spans="1:95" s="40" customFormat="1" ht="27" customHeight="1">
      <c r="A9" s="236"/>
      <c r="B9" s="236"/>
      <c r="C9" s="236"/>
      <c r="D9" s="236"/>
      <c r="E9" s="236"/>
      <c r="F9" s="236"/>
      <c r="G9" s="237"/>
      <c r="H9" s="237"/>
      <c r="I9" s="237" t="s">
        <v>187</v>
      </c>
      <c r="J9" s="237" t="s">
        <v>188</v>
      </c>
      <c r="K9" s="237" t="s">
        <v>189</v>
      </c>
      <c r="L9" s="237"/>
      <c r="M9" s="237"/>
      <c r="N9" s="237"/>
      <c r="O9" s="240" t="s">
        <v>187</v>
      </c>
      <c r="P9" s="240"/>
      <c r="Q9" s="240"/>
      <c r="R9" s="237" t="s">
        <v>188</v>
      </c>
      <c r="S9" s="237" t="s">
        <v>189</v>
      </c>
      <c r="T9" s="237"/>
      <c r="U9" s="245" t="s">
        <v>26</v>
      </c>
      <c r="V9" s="248" t="s">
        <v>28</v>
      </c>
      <c r="W9" s="249"/>
      <c r="X9" s="249"/>
      <c r="Y9" s="249"/>
      <c r="Z9" s="249"/>
      <c r="AA9" s="250"/>
      <c r="AB9" s="245" t="s">
        <v>27</v>
      </c>
      <c r="AC9" s="248" t="s">
        <v>28</v>
      </c>
      <c r="AD9" s="249"/>
      <c r="AE9" s="249"/>
      <c r="AF9" s="249"/>
      <c r="AG9" s="250"/>
      <c r="AH9" s="237" t="s">
        <v>26</v>
      </c>
      <c r="AI9" s="236" t="s">
        <v>28</v>
      </c>
      <c r="AJ9" s="236"/>
      <c r="AK9" s="236"/>
      <c r="AL9" s="236"/>
      <c r="AM9" s="236"/>
      <c r="AN9" s="236"/>
      <c r="AO9" s="237" t="s">
        <v>225</v>
      </c>
      <c r="AP9" s="237"/>
      <c r="AQ9" s="237"/>
      <c r="AR9" s="237"/>
      <c r="AS9" s="237"/>
      <c r="AT9" s="237"/>
      <c r="AU9" s="236" t="s">
        <v>204</v>
      </c>
      <c r="AV9" s="236"/>
      <c r="AW9" s="236"/>
      <c r="AX9" s="236"/>
      <c r="AY9" s="236"/>
      <c r="AZ9" s="237" t="s">
        <v>26</v>
      </c>
      <c r="BA9" s="236" t="s">
        <v>28</v>
      </c>
      <c r="BB9" s="236"/>
      <c r="BC9" s="236"/>
      <c r="BD9" s="236"/>
      <c r="BE9" s="236"/>
      <c r="BF9" s="236"/>
      <c r="BG9" s="237" t="s">
        <v>226</v>
      </c>
      <c r="BH9" s="237"/>
      <c r="BI9" s="237"/>
      <c r="BJ9" s="237"/>
      <c r="BK9" s="237"/>
      <c r="BL9" s="237"/>
      <c r="BM9" s="236" t="s">
        <v>205</v>
      </c>
      <c r="BN9" s="236"/>
      <c r="BO9" s="236"/>
      <c r="BP9" s="236"/>
      <c r="BQ9" s="236"/>
      <c r="BR9" s="237" t="s">
        <v>26</v>
      </c>
      <c r="BS9" s="236" t="s">
        <v>28</v>
      </c>
      <c r="BT9" s="236"/>
      <c r="BU9" s="236"/>
      <c r="BV9" s="236"/>
      <c r="BW9" s="236"/>
      <c r="BX9" s="236"/>
      <c r="BY9" s="237" t="s">
        <v>227</v>
      </c>
      <c r="BZ9" s="237"/>
      <c r="CA9" s="237"/>
      <c r="CB9" s="237"/>
      <c r="CC9" s="237"/>
      <c r="CD9" s="237"/>
      <c r="CE9" s="236" t="s">
        <v>213</v>
      </c>
      <c r="CF9" s="236"/>
      <c r="CG9" s="236"/>
      <c r="CH9" s="236"/>
      <c r="CI9" s="236"/>
      <c r="CJ9" s="237"/>
      <c r="CK9" s="240" t="s">
        <v>187</v>
      </c>
      <c r="CL9" s="240"/>
      <c r="CM9" s="240"/>
      <c r="CN9" s="237" t="s">
        <v>188</v>
      </c>
      <c r="CO9" s="237" t="s">
        <v>189</v>
      </c>
      <c r="CP9" s="237"/>
      <c r="CQ9" s="236"/>
    </row>
    <row r="10" spans="1:95" s="40" customFormat="1" ht="33.75" customHeight="1">
      <c r="A10" s="236"/>
      <c r="B10" s="236"/>
      <c r="C10" s="236"/>
      <c r="D10" s="236"/>
      <c r="E10" s="236"/>
      <c r="F10" s="236"/>
      <c r="G10" s="237"/>
      <c r="H10" s="237"/>
      <c r="I10" s="237"/>
      <c r="J10" s="237"/>
      <c r="K10" s="237"/>
      <c r="L10" s="237"/>
      <c r="M10" s="237"/>
      <c r="N10" s="237"/>
      <c r="O10" s="237" t="s">
        <v>27</v>
      </c>
      <c r="P10" s="244" t="s">
        <v>229</v>
      </c>
      <c r="Q10" s="240" t="s">
        <v>44</v>
      </c>
      <c r="R10" s="237"/>
      <c r="S10" s="237"/>
      <c r="T10" s="237"/>
      <c r="U10" s="246"/>
      <c r="V10" s="237" t="s">
        <v>220</v>
      </c>
      <c r="W10" s="237"/>
      <c r="X10" s="237"/>
      <c r="Y10" s="237"/>
      <c r="Z10" s="237"/>
      <c r="AA10" s="237" t="s">
        <v>221</v>
      </c>
      <c r="AB10" s="246"/>
      <c r="AC10" s="237" t="s">
        <v>220</v>
      </c>
      <c r="AD10" s="237"/>
      <c r="AE10" s="237"/>
      <c r="AF10" s="237"/>
      <c r="AG10" s="237" t="s">
        <v>224</v>
      </c>
      <c r="AH10" s="237"/>
      <c r="AI10" s="237" t="s">
        <v>220</v>
      </c>
      <c r="AJ10" s="237"/>
      <c r="AK10" s="237"/>
      <c r="AL10" s="237"/>
      <c r="AM10" s="237"/>
      <c r="AN10" s="237" t="s">
        <v>221</v>
      </c>
      <c r="AO10" s="237" t="s">
        <v>27</v>
      </c>
      <c r="AP10" s="237" t="s">
        <v>220</v>
      </c>
      <c r="AQ10" s="237"/>
      <c r="AR10" s="237"/>
      <c r="AS10" s="237"/>
      <c r="AT10" s="237" t="s">
        <v>224</v>
      </c>
      <c r="AU10" s="237" t="s">
        <v>27</v>
      </c>
      <c r="AV10" s="237" t="s">
        <v>220</v>
      </c>
      <c r="AW10" s="237"/>
      <c r="AX10" s="237"/>
      <c r="AY10" s="237"/>
      <c r="AZ10" s="237"/>
      <c r="BA10" s="237" t="s">
        <v>220</v>
      </c>
      <c r="BB10" s="237"/>
      <c r="BC10" s="237"/>
      <c r="BD10" s="237"/>
      <c r="BE10" s="237"/>
      <c r="BF10" s="237" t="s">
        <v>221</v>
      </c>
      <c r="BG10" s="237" t="s">
        <v>27</v>
      </c>
      <c r="BH10" s="237" t="s">
        <v>220</v>
      </c>
      <c r="BI10" s="237"/>
      <c r="BJ10" s="237"/>
      <c r="BK10" s="237"/>
      <c r="BL10" s="237" t="s">
        <v>224</v>
      </c>
      <c r="BM10" s="237" t="s">
        <v>27</v>
      </c>
      <c r="BN10" s="237" t="s">
        <v>220</v>
      </c>
      <c r="BO10" s="237"/>
      <c r="BP10" s="237"/>
      <c r="BQ10" s="237"/>
      <c r="BR10" s="237"/>
      <c r="BS10" s="237" t="s">
        <v>220</v>
      </c>
      <c r="BT10" s="237"/>
      <c r="BU10" s="237"/>
      <c r="BV10" s="237"/>
      <c r="BW10" s="237"/>
      <c r="BX10" s="237" t="s">
        <v>221</v>
      </c>
      <c r="BY10" s="237" t="s">
        <v>27</v>
      </c>
      <c r="BZ10" s="237" t="s">
        <v>220</v>
      </c>
      <c r="CA10" s="237"/>
      <c r="CB10" s="237"/>
      <c r="CC10" s="237"/>
      <c r="CD10" s="237" t="s">
        <v>224</v>
      </c>
      <c r="CE10" s="237" t="s">
        <v>27</v>
      </c>
      <c r="CF10" s="237" t="s">
        <v>220</v>
      </c>
      <c r="CG10" s="237"/>
      <c r="CH10" s="237"/>
      <c r="CI10" s="237"/>
      <c r="CJ10" s="237"/>
      <c r="CK10" s="237" t="s">
        <v>27</v>
      </c>
      <c r="CL10" s="244" t="s">
        <v>229</v>
      </c>
      <c r="CM10" s="240" t="s">
        <v>44</v>
      </c>
      <c r="CN10" s="237"/>
      <c r="CO10" s="237"/>
      <c r="CP10" s="237"/>
      <c r="CQ10" s="236"/>
    </row>
    <row r="11" spans="1:95" s="40" customFormat="1" ht="33.75" customHeight="1">
      <c r="A11" s="236"/>
      <c r="B11" s="236"/>
      <c r="C11" s="236"/>
      <c r="D11" s="236"/>
      <c r="E11" s="236"/>
      <c r="F11" s="236"/>
      <c r="G11" s="237"/>
      <c r="H11" s="237"/>
      <c r="I11" s="237"/>
      <c r="J11" s="237"/>
      <c r="K11" s="237"/>
      <c r="L11" s="237"/>
      <c r="M11" s="237"/>
      <c r="N11" s="237"/>
      <c r="O11" s="237"/>
      <c r="P11" s="244"/>
      <c r="Q11" s="240"/>
      <c r="R11" s="237"/>
      <c r="S11" s="237"/>
      <c r="T11" s="237"/>
      <c r="U11" s="246"/>
      <c r="V11" s="240" t="s">
        <v>187</v>
      </c>
      <c r="W11" s="240"/>
      <c r="X11" s="240"/>
      <c r="Y11" s="237" t="s">
        <v>188</v>
      </c>
      <c r="Z11" s="237" t="s">
        <v>189</v>
      </c>
      <c r="AA11" s="237"/>
      <c r="AB11" s="246"/>
      <c r="AC11" s="237" t="s">
        <v>27</v>
      </c>
      <c r="AD11" s="237" t="s">
        <v>28</v>
      </c>
      <c r="AE11" s="237"/>
      <c r="AF11" s="237"/>
      <c r="AG11" s="237"/>
      <c r="AH11" s="237"/>
      <c r="AI11" s="240" t="s">
        <v>187</v>
      </c>
      <c r="AJ11" s="240"/>
      <c r="AK11" s="240"/>
      <c r="AL11" s="237" t="s">
        <v>188</v>
      </c>
      <c r="AM11" s="237" t="s">
        <v>189</v>
      </c>
      <c r="AN11" s="237"/>
      <c r="AO11" s="237"/>
      <c r="AP11" s="237" t="s">
        <v>27</v>
      </c>
      <c r="AQ11" s="237" t="s">
        <v>28</v>
      </c>
      <c r="AR11" s="237"/>
      <c r="AS11" s="237"/>
      <c r="AT11" s="237"/>
      <c r="AU11" s="237"/>
      <c r="AV11" s="237" t="s">
        <v>27</v>
      </c>
      <c r="AW11" s="237" t="s">
        <v>28</v>
      </c>
      <c r="AX11" s="237"/>
      <c r="AY11" s="237"/>
      <c r="AZ11" s="237"/>
      <c r="BA11" s="240" t="s">
        <v>187</v>
      </c>
      <c r="BB11" s="240"/>
      <c r="BC11" s="240"/>
      <c r="BD11" s="237" t="s">
        <v>188</v>
      </c>
      <c r="BE11" s="237" t="s">
        <v>189</v>
      </c>
      <c r="BF11" s="237"/>
      <c r="BG11" s="237"/>
      <c r="BH11" s="237" t="s">
        <v>27</v>
      </c>
      <c r="BI11" s="237" t="s">
        <v>28</v>
      </c>
      <c r="BJ11" s="237"/>
      <c r="BK11" s="237"/>
      <c r="BL11" s="237"/>
      <c r="BM11" s="237"/>
      <c r="BN11" s="237" t="s">
        <v>27</v>
      </c>
      <c r="BO11" s="237" t="s">
        <v>28</v>
      </c>
      <c r="BP11" s="237"/>
      <c r="BQ11" s="237"/>
      <c r="BR11" s="237"/>
      <c r="BS11" s="240" t="s">
        <v>187</v>
      </c>
      <c r="BT11" s="240"/>
      <c r="BU11" s="240"/>
      <c r="BV11" s="237" t="s">
        <v>188</v>
      </c>
      <c r="BW11" s="237" t="s">
        <v>189</v>
      </c>
      <c r="BX11" s="237"/>
      <c r="BY11" s="237"/>
      <c r="BZ11" s="237" t="s">
        <v>27</v>
      </c>
      <c r="CA11" s="237" t="s">
        <v>28</v>
      </c>
      <c r="CB11" s="237"/>
      <c r="CC11" s="237"/>
      <c r="CD11" s="237"/>
      <c r="CE11" s="237"/>
      <c r="CF11" s="237" t="s">
        <v>27</v>
      </c>
      <c r="CG11" s="237" t="s">
        <v>28</v>
      </c>
      <c r="CH11" s="237"/>
      <c r="CI11" s="237"/>
      <c r="CJ11" s="237"/>
      <c r="CK11" s="237"/>
      <c r="CL11" s="244"/>
      <c r="CM11" s="240"/>
      <c r="CN11" s="237"/>
      <c r="CO11" s="237"/>
      <c r="CP11" s="237"/>
      <c r="CQ11" s="236"/>
    </row>
    <row r="12" spans="1:95" s="40" customFormat="1" ht="78" customHeight="1">
      <c r="A12" s="236"/>
      <c r="B12" s="236"/>
      <c r="C12" s="236"/>
      <c r="D12" s="236"/>
      <c r="E12" s="236"/>
      <c r="F12" s="236"/>
      <c r="G12" s="237"/>
      <c r="H12" s="237"/>
      <c r="I12" s="237"/>
      <c r="J12" s="237"/>
      <c r="K12" s="237"/>
      <c r="L12" s="237"/>
      <c r="M12" s="237"/>
      <c r="N12" s="237"/>
      <c r="O12" s="237"/>
      <c r="P12" s="244"/>
      <c r="Q12" s="240"/>
      <c r="R12" s="237"/>
      <c r="S12" s="237"/>
      <c r="T12" s="237"/>
      <c r="U12" s="247"/>
      <c r="V12" s="102" t="s">
        <v>27</v>
      </c>
      <c r="W12" s="106" t="s">
        <v>229</v>
      </c>
      <c r="X12" s="107" t="s">
        <v>44</v>
      </c>
      <c r="Y12" s="237"/>
      <c r="Z12" s="237"/>
      <c r="AA12" s="237"/>
      <c r="AB12" s="247"/>
      <c r="AC12" s="237"/>
      <c r="AD12" s="102" t="s">
        <v>159</v>
      </c>
      <c r="AE12" s="102" t="s">
        <v>223</v>
      </c>
      <c r="AF12" s="102" t="s">
        <v>189</v>
      </c>
      <c r="AG12" s="237"/>
      <c r="AH12" s="237"/>
      <c r="AI12" s="102" t="s">
        <v>27</v>
      </c>
      <c r="AJ12" s="106" t="s">
        <v>229</v>
      </c>
      <c r="AK12" s="107" t="s">
        <v>44</v>
      </c>
      <c r="AL12" s="237"/>
      <c r="AM12" s="237"/>
      <c r="AN12" s="237"/>
      <c r="AO12" s="237"/>
      <c r="AP12" s="237"/>
      <c r="AQ12" s="102" t="s">
        <v>159</v>
      </c>
      <c r="AR12" s="102" t="s">
        <v>223</v>
      </c>
      <c r="AS12" s="102" t="s">
        <v>189</v>
      </c>
      <c r="AT12" s="237"/>
      <c r="AU12" s="237"/>
      <c r="AV12" s="237"/>
      <c r="AW12" s="102" t="s">
        <v>159</v>
      </c>
      <c r="AX12" s="102" t="s">
        <v>223</v>
      </c>
      <c r="AY12" s="102" t="s">
        <v>189</v>
      </c>
      <c r="AZ12" s="237"/>
      <c r="BA12" s="102" t="s">
        <v>27</v>
      </c>
      <c r="BB12" s="106" t="s">
        <v>229</v>
      </c>
      <c r="BC12" s="107" t="s">
        <v>44</v>
      </c>
      <c r="BD12" s="237"/>
      <c r="BE12" s="237"/>
      <c r="BF12" s="237"/>
      <c r="BG12" s="237"/>
      <c r="BH12" s="237"/>
      <c r="BI12" s="102" t="s">
        <v>159</v>
      </c>
      <c r="BJ12" s="102" t="s">
        <v>223</v>
      </c>
      <c r="BK12" s="102" t="s">
        <v>189</v>
      </c>
      <c r="BL12" s="237"/>
      <c r="BM12" s="237"/>
      <c r="BN12" s="237"/>
      <c r="BO12" s="102" t="s">
        <v>159</v>
      </c>
      <c r="BP12" s="102" t="s">
        <v>223</v>
      </c>
      <c r="BQ12" s="102" t="s">
        <v>189</v>
      </c>
      <c r="BR12" s="237"/>
      <c r="BS12" s="102" t="s">
        <v>27</v>
      </c>
      <c r="BT12" s="106" t="s">
        <v>229</v>
      </c>
      <c r="BU12" s="107" t="s">
        <v>44</v>
      </c>
      <c r="BV12" s="237"/>
      <c r="BW12" s="237"/>
      <c r="BX12" s="237"/>
      <c r="BY12" s="237"/>
      <c r="BZ12" s="237"/>
      <c r="CA12" s="102" t="s">
        <v>159</v>
      </c>
      <c r="CB12" s="102" t="s">
        <v>223</v>
      </c>
      <c r="CC12" s="102" t="s">
        <v>189</v>
      </c>
      <c r="CD12" s="237"/>
      <c r="CE12" s="237"/>
      <c r="CF12" s="237"/>
      <c r="CG12" s="102" t="s">
        <v>159</v>
      </c>
      <c r="CH12" s="102" t="s">
        <v>223</v>
      </c>
      <c r="CI12" s="102" t="s">
        <v>189</v>
      </c>
      <c r="CJ12" s="237"/>
      <c r="CK12" s="237"/>
      <c r="CL12" s="244"/>
      <c r="CM12" s="240"/>
      <c r="CN12" s="237"/>
      <c r="CO12" s="237"/>
      <c r="CP12" s="237"/>
      <c r="CQ12" s="236"/>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pans="1:9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row>
    <row r="82" spans="1:9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row>
    <row r="83" spans="1:9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row>
    <row r="84" spans="1:9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row>
    <row r="85" spans="1:9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row>
    <row r="86" spans="1:9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row>
    <row r="87" spans="1:9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row>
    <row r="88" spans="1:9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row>
    <row r="89" spans="1:9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row>
    <row r="90" spans="1:9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row>
    <row r="91" spans="1:9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row>
    <row r="92" spans="1:9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row>
    <row r="93" spans="1:9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row>
    <row r="94" spans="1:9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row>
    <row r="95" spans="1:9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row>
    <row r="96" spans="1:9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row>
    <row r="97" spans="1:9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row>
    <row r="98" spans="1:9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row>
    <row r="99" spans="1:9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row>
    <row r="100" spans="1:9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row>
    <row r="101" spans="1:9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row>
    <row r="102" spans="1:9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row>
    <row r="103" spans="1:9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row>
    <row r="104" spans="1:9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row>
    <row r="105" spans="1:9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row>
    <row r="106" spans="1:9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row>
    <row r="107" spans="1:9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row>
    <row r="108" spans="1:9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row>
    <row r="109" spans="1:9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row>
    <row r="110" spans="1:9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row>
    <row r="111" spans="1:9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row>
    <row r="112" spans="1:9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row>
    <row r="113" spans="1:9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row>
    <row r="114" spans="1:9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row>
    <row r="115" spans="1:9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row>
    <row r="116" spans="1:9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row>
    <row r="117" spans="1:9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row>
    <row r="118" spans="1:9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row>
    <row r="119" spans="1:9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row>
    <row r="120" spans="1:9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row>
    <row r="121" spans="1:9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row>
    <row r="122" spans="1:9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row>
    <row r="123" spans="1:9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row>
    <row r="124" spans="1:9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row>
    <row r="125" spans="1:9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row>
    <row r="126" spans="1:9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row>
    <row r="127" spans="1:9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row>
    <row r="128" spans="1:9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row>
    <row r="129" spans="1:9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row>
    <row r="130" spans="1:9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row>
    <row r="131" spans="1:9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row>
    <row r="132" spans="1:9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row>
    <row r="133" spans="1:9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row>
    <row r="134" spans="1:9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row>
    <row r="135" spans="1:9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row>
    <row r="136" spans="1:9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row>
    <row r="137" spans="1:9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row>
    <row r="138" spans="1:9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row>
    <row r="139" spans="1:9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row>
    <row r="140" spans="1:9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row>
    <row r="141" spans="1:9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row>
    <row r="142" spans="1:9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row>
    <row r="143" spans="1:9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row>
    <row r="144" spans="1:9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row>
    <row r="145" spans="1:9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row>
    <row r="146" spans="1:9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row>
    <row r="147" spans="1:9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row>
    <row r="148" spans="1:9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row>
    <row r="149" spans="1:9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row>
    <row r="150" spans="1:9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row>
    <row r="151" spans="1:9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row>
    <row r="152" spans="1:9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row>
    <row r="153" spans="1:9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row>
    <row r="154" spans="1:9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row>
    <row r="155" spans="1:9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row>
    <row r="156" spans="1:9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row>
    <row r="157" spans="1:9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row>
    <row r="158" spans="1:9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row>
    <row r="159" spans="1:9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row>
    <row r="160" spans="1:9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row>
    <row r="161" spans="1:9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row>
    <row r="162" spans="1:9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row>
    <row r="163" spans="1:9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row>
    <row r="164" spans="1:9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row>
    <row r="165" spans="1:9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row>
    <row r="166" spans="1:9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row>
    <row r="167" spans="1:9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row>
    <row r="168" spans="1:9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row>
    <row r="169" spans="1:9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row>
    <row r="170" spans="1:9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row>
    <row r="171" spans="1:9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row>
    <row r="172" spans="1:9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row>
    <row r="173" spans="1:9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row>
    <row r="174" spans="1:9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row>
    <row r="175" spans="1:9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row>
    <row r="176" spans="1:9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row>
    <row r="177" spans="1:9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row>
    <row r="178" spans="1:9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row>
    <row r="179" spans="1:9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1:9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row>
    <row r="181" spans="1:9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row>
    <row r="182" spans="1:9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row>
    <row r="183" spans="1:9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row>
    <row r="184" spans="1:9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row>
    <row r="185" spans="1:9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row>
    <row r="186" spans="1:9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row>
    <row r="187" spans="1:9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row>
    <row r="188" spans="1:9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row>
    <row r="189" spans="1:9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row>
    <row r="190" spans="1:9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row>
    <row r="191" spans="1:9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row>
    <row r="192" spans="1:9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row>
    <row r="193" spans="1:9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row>
    <row r="194" spans="1:9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row>
    <row r="195" spans="1:9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row>
    <row r="196" spans="1:9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row>
    <row r="197" spans="1:9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row>
    <row r="198" spans="1:9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row>
    <row r="199" spans="1:9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row>
    <row r="200" spans="1:9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row>
    <row r="201" spans="1:9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row>
    <row r="202" spans="1:9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row>
    <row r="203" spans="1:9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row>
    <row r="204" spans="1:9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row>
    <row r="205" spans="1:9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row>
    <row r="206" spans="1:9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row>
    <row r="207" spans="1:9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row>
    <row r="208" spans="1:9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row>
    <row r="209" spans="1:9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row>
    <row r="210" spans="1:9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row>
    <row r="211" spans="1:9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row>
    <row r="212" spans="1:9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row>
    <row r="213" spans="1:9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row>
    <row r="214" spans="1:9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row>
    <row r="215" spans="1:9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row>
    <row r="216" spans="1:9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row>
    <row r="217" spans="1:9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row>
    <row r="218" spans="1:9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row>
    <row r="219" spans="1:9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row>
    <row r="220" spans="1:9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row>
    <row r="221" spans="1:9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row>
    <row r="222" spans="1:9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row>
    <row r="223" spans="1:9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row>
    <row r="224" spans="1:9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row>
    <row r="225" spans="1:9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row>
    <row r="226" spans="1:9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row>
    <row r="227" spans="1:9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row>
    <row r="228" spans="1:9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row>
    <row r="229" spans="1:9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row>
    <row r="230" spans="1:9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row>
    <row r="231" spans="1:9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row>
    <row r="232" spans="1:9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row>
    <row r="233" spans="1:9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row>
    <row r="234" spans="1:9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row>
    <row r="235" spans="1:9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row>
    <row r="236" spans="1:9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row>
    <row r="237" spans="1:9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row>
    <row r="238" spans="1:9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row>
    <row r="239" spans="1:9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row>
    <row r="240" spans="1:9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row>
    <row r="241" spans="1:9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row>
    <row r="242" spans="1:9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row>
    <row r="243" spans="1:9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row>
    <row r="244" spans="1:9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row>
    <row r="245" spans="1:9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row>
    <row r="246" spans="1:9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row>
    <row r="247" spans="1:9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row>
    <row r="248" spans="1:9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row>
    <row r="249" spans="1:9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row>
    <row r="250" spans="1:9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row>
    <row r="251" spans="1:9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row>
    <row r="252" spans="1:9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row>
    <row r="253" spans="1:9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row>
    <row r="254" spans="1:9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row>
    <row r="255" spans="1:9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row>
    <row r="256" spans="1:9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row>
    <row r="257" spans="1:9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row>
    <row r="258" spans="1:9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row>
    <row r="259" spans="1:9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row>
    <row r="260" spans="1:9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row>
    <row r="261" spans="1:9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row>
    <row r="262" spans="1:9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row>
    <row r="263" spans="1:9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row>
    <row r="264" spans="1:9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row>
    <row r="265" spans="1:9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row>
    <row r="266" spans="1:9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row>
    <row r="267" spans="1:9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row>
    <row r="268" spans="1:9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row>
    <row r="269" spans="1:9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row>
    <row r="270" spans="1:9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row>
    <row r="271" spans="1:9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row>
    <row r="272" spans="1:9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row>
    <row r="273" spans="1:9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row>
    <row r="274" spans="1:9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row>
    <row r="275" spans="1:9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row>
    <row r="276" spans="1:9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row>
    <row r="277" spans="1:9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row>
    <row r="278" spans="1:9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row>
    <row r="279" spans="1:9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row>
    <row r="280" spans="1:9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row>
    <row r="281" spans="1:9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row>
    <row r="282" spans="1:9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row>
    <row r="283" spans="1:9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row>
    <row r="284" spans="1:9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row>
    <row r="285" spans="1:9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row>
    <row r="286" spans="1:9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row>
    <row r="287" spans="1:9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row>
    <row r="288" spans="1:9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row>
    <row r="289" spans="1:9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row>
    <row r="290" spans="1:9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row>
    <row r="291" spans="1:9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row>
    <row r="292" spans="1:9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row>
    <row r="293" spans="1:9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row>
    <row r="294" spans="1:9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row>
    <row r="295" spans="1:9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row>
    <row r="296" spans="1:9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row>
    <row r="297" spans="1:9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row>
    <row r="298" spans="1:9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row>
    <row r="299" spans="1:9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row>
    <row r="300" spans="1:9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row>
    <row r="301" spans="1:9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row>
    <row r="302" spans="1:9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row>
    <row r="303" spans="1:9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row>
    <row r="304" spans="1:9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row>
    <row r="305" spans="1:9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row>
    <row r="306" spans="1:9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row>
    <row r="307" spans="1:9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row>
    <row r="308" spans="1:9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row>
    <row r="309" spans="1:9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row>
    <row r="310" spans="1:9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row>
    <row r="311" spans="1:9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row>
    <row r="312" spans="1:9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row>
    <row r="313" spans="1:9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row>
    <row r="314" spans="1:9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row>
    <row r="315" spans="1:9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row>
    <row r="316" spans="1:9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row>
    <row r="317" spans="1:9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row>
    <row r="318" spans="1:9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row>
    <row r="319" spans="1:9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row>
    <row r="320" spans="1:9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row>
    <row r="321" spans="1:9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row>
    <row r="322" spans="1:9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row>
    <row r="323" spans="1:9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row>
    <row r="324" spans="1:9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row>
    <row r="325" spans="1:9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row>
    <row r="326" spans="1:9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row>
    <row r="327" spans="1:9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row>
    <row r="328" spans="1:9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row>
    <row r="329" spans="1:9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row>
    <row r="330" spans="1:9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row>
    <row r="331" spans="1:9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row>
    <row r="332" spans="1:9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row>
    <row r="333" spans="1:9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row>
    <row r="334" spans="1:9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row>
    <row r="335" spans="1:9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row>
    <row r="336" spans="1:9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row>
    <row r="337" spans="1:9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row>
    <row r="338" spans="1:9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row>
    <row r="339" spans="1:9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row>
    <row r="340" spans="1:9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row>
    <row r="341" spans="1:9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row>
    <row r="342" spans="1:9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row>
    <row r="343" spans="1:9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row>
    <row r="344" spans="1:9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row>
    <row r="345" spans="1:9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row>
    <row r="346" spans="1:9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row>
    <row r="347" spans="1:9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row>
    <row r="348" spans="1:9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row>
    <row r="349" spans="1:9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row>
    <row r="350" spans="1:9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row>
    <row r="351" spans="1:9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row>
    <row r="352" spans="1:9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row>
    <row r="353" spans="1:9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row>
    <row r="354" spans="1:9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row>
    <row r="355" spans="1:9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row>
  </sheetData>
  <mergeCells count="125">
    <mergeCell ref="AB9:AB12"/>
    <mergeCell ref="AC9:AG9"/>
    <mergeCell ref="A6:A12"/>
    <mergeCell ref="L8:L12"/>
    <mergeCell ref="M8:M12"/>
    <mergeCell ref="U9:U12"/>
    <mergeCell ref="V9:AA9"/>
    <mergeCell ref="F6:F12"/>
    <mergeCell ref="E6:E12"/>
    <mergeCell ref="D6:D12"/>
    <mergeCell ref="C6:C12"/>
    <mergeCell ref="B6:B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265" t="s">
        <v>198</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row>
    <row r="2" spans="1:94" s="38" customFormat="1" ht="34.5" customHeight="1">
      <c r="A2" s="251" t="s">
        <v>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row>
    <row r="3" spans="1:94" ht="33.75" customHeight="1">
      <c r="A3" s="266" t="s">
        <v>179</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row>
    <row r="4" spans="1:94" ht="33.75" customHeight="1">
      <c r="A4" s="252" t="str">
        <f>'Bieu 01 TH'!A4:AN4</f>
        <v>(Biểu mẫu kèm theo Công văn số              /SKHĐT-TH ngày           tháng       năm 2019 của Sở Kế hoạch và Đầu tư)</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row>
    <row r="5" spans="1:94" s="39" customFormat="1" ht="30" customHeight="1">
      <c r="A5" s="243" t="s">
        <v>0</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row>
    <row r="6" spans="1:94" s="40" customFormat="1" ht="24.95" customHeight="1">
      <c r="A6" s="257" t="s">
        <v>133</v>
      </c>
      <c r="B6" s="257" t="s">
        <v>21</v>
      </c>
      <c r="C6" s="257" t="s">
        <v>22</v>
      </c>
      <c r="D6" s="257" t="s">
        <v>104</v>
      </c>
      <c r="E6" s="257" t="s">
        <v>105</v>
      </c>
      <c r="F6" s="257" t="s">
        <v>106</v>
      </c>
      <c r="G6" s="257" t="s">
        <v>134</v>
      </c>
      <c r="H6" s="257" t="s">
        <v>135</v>
      </c>
      <c r="I6" s="257" t="s">
        <v>136</v>
      </c>
      <c r="J6" s="253" t="s">
        <v>137</v>
      </c>
      <c r="K6" s="253"/>
      <c r="L6" s="253"/>
      <c r="M6" s="253"/>
      <c r="N6" s="253"/>
      <c r="O6" s="253"/>
      <c r="P6" s="253"/>
      <c r="Q6" s="253"/>
      <c r="R6" s="253"/>
      <c r="S6" s="256" t="s">
        <v>138</v>
      </c>
      <c r="T6" s="256"/>
      <c r="U6" s="256"/>
      <c r="V6" s="256"/>
      <c r="W6" s="256"/>
      <c r="X6" s="256" t="s">
        <v>139</v>
      </c>
      <c r="Y6" s="264"/>
      <c r="Z6" s="264"/>
      <c r="AA6" s="264"/>
      <c r="AB6" s="264"/>
      <c r="AC6" s="256" t="s">
        <v>140</v>
      </c>
      <c r="AD6" s="264"/>
      <c r="AE6" s="264"/>
      <c r="AF6" s="264"/>
      <c r="AG6" s="264"/>
      <c r="AH6" s="264"/>
      <c r="AI6" s="264"/>
      <c r="AJ6" s="256" t="s">
        <v>141</v>
      </c>
      <c r="AK6" s="256"/>
      <c r="AL6" s="256"/>
      <c r="AM6" s="256"/>
      <c r="AN6" s="256"/>
      <c r="AO6" s="256" t="s">
        <v>142</v>
      </c>
      <c r="AP6" s="256"/>
      <c r="AQ6" s="256"/>
      <c r="AR6" s="256"/>
      <c r="AS6" s="256"/>
      <c r="AT6" s="256"/>
      <c r="AU6" s="256"/>
      <c r="AV6" s="256" t="s">
        <v>143</v>
      </c>
      <c r="AW6" s="264"/>
      <c r="AX6" s="264"/>
      <c r="AY6" s="264"/>
      <c r="AZ6" s="264"/>
      <c r="BA6" s="253" t="s">
        <v>144</v>
      </c>
      <c r="BB6" s="253"/>
      <c r="BC6" s="253"/>
      <c r="BD6" s="253"/>
      <c r="BE6" s="253"/>
      <c r="BF6" s="253"/>
      <c r="BG6" s="253"/>
      <c r="BH6" s="253"/>
      <c r="BI6" s="253"/>
      <c r="BJ6" s="256" t="s">
        <v>145</v>
      </c>
      <c r="BK6" s="256"/>
      <c r="BL6" s="256"/>
      <c r="BM6" s="256"/>
      <c r="BN6" s="256"/>
      <c r="BO6" s="256"/>
      <c r="BP6" s="256"/>
      <c r="BQ6" s="267" t="s">
        <v>146</v>
      </c>
      <c r="BR6" s="268"/>
      <c r="BS6" s="268"/>
      <c r="BT6" s="268"/>
      <c r="BU6" s="268"/>
      <c r="BV6" s="268"/>
      <c r="BW6" s="268"/>
      <c r="BX6" s="268"/>
      <c r="BY6" s="269"/>
      <c r="BZ6" s="267" t="s">
        <v>147</v>
      </c>
      <c r="CA6" s="268"/>
      <c r="CB6" s="268"/>
      <c r="CC6" s="268"/>
      <c r="CD6" s="268"/>
      <c r="CE6" s="268"/>
      <c r="CF6" s="268"/>
      <c r="CG6" s="268"/>
      <c r="CH6" s="269"/>
      <c r="CI6" s="267" t="s">
        <v>117</v>
      </c>
      <c r="CJ6" s="268"/>
      <c r="CK6" s="268"/>
      <c r="CL6" s="268"/>
      <c r="CM6" s="268"/>
      <c r="CN6" s="268"/>
      <c r="CO6" s="269"/>
      <c r="CP6" s="257" t="s">
        <v>3</v>
      </c>
    </row>
    <row r="7" spans="1:94" s="40" customFormat="1" ht="24.95" customHeight="1">
      <c r="A7" s="258"/>
      <c r="B7" s="258"/>
      <c r="C7" s="258"/>
      <c r="D7" s="258"/>
      <c r="E7" s="258"/>
      <c r="F7" s="258"/>
      <c r="G7" s="258"/>
      <c r="H7" s="258"/>
      <c r="I7" s="258"/>
      <c r="J7" s="253" t="s">
        <v>148</v>
      </c>
      <c r="K7" s="253" t="s">
        <v>25</v>
      </c>
      <c r="L7" s="253"/>
      <c r="M7" s="253"/>
      <c r="N7" s="253"/>
      <c r="O7" s="253"/>
      <c r="P7" s="253"/>
      <c r="Q7" s="253"/>
      <c r="R7" s="253"/>
      <c r="S7" s="256"/>
      <c r="T7" s="256"/>
      <c r="U7" s="256"/>
      <c r="V7" s="256"/>
      <c r="W7" s="256"/>
      <c r="X7" s="264"/>
      <c r="Y7" s="264"/>
      <c r="Z7" s="264"/>
      <c r="AA7" s="264"/>
      <c r="AB7" s="264"/>
      <c r="AC7" s="264"/>
      <c r="AD7" s="264"/>
      <c r="AE7" s="264"/>
      <c r="AF7" s="264"/>
      <c r="AG7" s="264"/>
      <c r="AH7" s="264"/>
      <c r="AI7" s="264"/>
      <c r="AJ7" s="256"/>
      <c r="AK7" s="256"/>
      <c r="AL7" s="256"/>
      <c r="AM7" s="256"/>
      <c r="AN7" s="256"/>
      <c r="AO7" s="256"/>
      <c r="AP7" s="256"/>
      <c r="AQ7" s="256"/>
      <c r="AR7" s="256"/>
      <c r="AS7" s="256"/>
      <c r="AT7" s="256"/>
      <c r="AU7" s="256"/>
      <c r="AV7" s="264"/>
      <c r="AW7" s="264"/>
      <c r="AX7" s="264"/>
      <c r="AY7" s="264"/>
      <c r="AZ7" s="264"/>
      <c r="BA7" s="253" t="s">
        <v>148</v>
      </c>
      <c r="BB7" s="253" t="s">
        <v>25</v>
      </c>
      <c r="BC7" s="253"/>
      <c r="BD7" s="253"/>
      <c r="BE7" s="253"/>
      <c r="BF7" s="253"/>
      <c r="BG7" s="253"/>
      <c r="BH7" s="253"/>
      <c r="BI7" s="253"/>
      <c r="BJ7" s="256"/>
      <c r="BK7" s="256"/>
      <c r="BL7" s="256"/>
      <c r="BM7" s="256"/>
      <c r="BN7" s="256"/>
      <c r="BO7" s="256"/>
      <c r="BP7" s="256"/>
      <c r="BQ7" s="270"/>
      <c r="BR7" s="271"/>
      <c r="BS7" s="271"/>
      <c r="BT7" s="271"/>
      <c r="BU7" s="271"/>
      <c r="BV7" s="271"/>
      <c r="BW7" s="271"/>
      <c r="BX7" s="271"/>
      <c r="BY7" s="272"/>
      <c r="BZ7" s="270"/>
      <c r="CA7" s="271"/>
      <c r="CB7" s="271"/>
      <c r="CC7" s="271"/>
      <c r="CD7" s="271"/>
      <c r="CE7" s="271"/>
      <c r="CF7" s="271"/>
      <c r="CG7" s="271"/>
      <c r="CH7" s="272"/>
      <c r="CI7" s="270"/>
      <c r="CJ7" s="271"/>
      <c r="CK7" s="271"/>
      <c r="CL7" s="271"/>
      <c r="CM7" s="271"/>
      <c r="CN7" s="271"/>
      <c r="CO7" s="272"/>
      <c r="CP7" s="258"/>
    </row>
    <row r="8" spans="1:94" s="40" customFormat="1" ht="24.95" customHeight="1">
      <c r="A8" s="258"/>
      <c r="B8" s="258"/>
      <c r="C8" s="258"/>
      <c r="D8" s="258"/>
      <c r="E8" s="258"/>
      <c r="F8" s="258"/>
      <c r="G8" s="258"/>
      <c r="H8" s="258"/>
      <c r="I8" s="258"/>
      <c r="J8" s="253"/>
      <c r="K8" s="253" t="s">
        <v>26</v>
      </c>
      <c r="L8" s="254" t="s">
        <v>10</v>
      </c>
      <c r="M8" s="254"/>
      <c r="N8" s="254"/>
      <c r="O8" s="254"/>
      <c r="P8" s="254"/>
      <c r="Q8" s="254"/>
      <c r="R8" s="254"/>
      <c r="S8" s="253" t="s">
        <v>26</v>
      </c>
      <c r="T8" s="254" t="s">
        <v>10</v>
      </c>
      <c r="U8" s="254"/>
      <c r="V8" s="254"/>
      <c r="W8" s="254"/>
      <c r="X8" s="253" t="s">
        <v>26</v>
      </c>
      <c r="Y8" s="263" t="s">
        <v>10</v>
      </c>
      <c r="Z8" s="263"/>
      <c r="AA8" s="263"/>
      <c r="AB8" s="263"/>
      <c r="AC8" s="253" t="s">
        <v>26</v>
      </c>
      <c r="AD8" s="263" t="s">
        <v>10</v>
      </c>
      <c r="AE8" s="263"/>
      <c r="AF8" s="263"/>
      <c r="AG8" s="263"/>
      <c r="AH8" s="263"/>
      <c r="AI8" s="263"/>
      <c r="AJ8" s="253" t="s">
        <v>26</v>
      </c>
      <c r="AK8" s="263" t="s">
        <v>10</v>
      </c>
      <c r="AL8" s="263"/>
      <c r="AM8" s="263"/>
      <c r="AN8" s="263"/>
      <c r="AO8" s="253" t="s">
        <v>26</v>
      </c>
      <c r="AP8" s="263" t="s">
        <v>10</v>
      </c>
      <c r="AQ8" s="263"/>
      <c r="AR8" s="263"/>
      <c r="AS8" s="263"/>
      <c r="AT8" s="263"/>
      <c r="AU8" s="263"/>
      <c r="AV8" s="253" t="s">
        <v>26</v>
      </c>
      <c r="AW8" s="263" t="s">
        <v>10</v>
      </c>
      <c r="AX8" s="263"/>
      <c r="AY8" s="263"/>
      <c r="AZ8" s="263"/>
      <c r="BA8" s="253"/>
      <c r="BB8" s="253" t="s">
        <v>26</v>
      </c>
      <c r="BC8" s="263" t="s">
        <v>10</v>
      </c>
      <c r="BD8" s="263"/>
      <c r="BE8" s="263"/>
      <c r="BF8" s="263"/>
      <c r="BG8" s="263"/>
      <c r="BH8" s="263"/>
      <c r="BI8" s="263"/>
      <c r="BJ8" s="253" t="s">
        <v>26</v>
      </c>
      <c r="BK8" s="254" t="s">
        <v>10</v>
      </c>
      <c r="BL8" s="254"/>
      <c r="BM8" s="254"/>
      <c r="BN8" s="254"/>
      <c r="BO8" s="254"/>
      <c r="BP8" s="254"/>
      <c r="BQ8" s="253" t="s">
        <v>26</v>
      </c>
      <c r="BR8" s="260" t="s">
        <v>10</v>
      </c>
      <c r="BS8" s="261"/>
      <c r="BT8" s="261"/>
      <c r="BU8" s="261"/>
      <c r="BV8" s="261"/>
      <c r="BW8" s="261"/>
      <c r="BX8" s="261"/>
      <c r="BY8" s="262"/>
      <c r="BZ8" s="253" t="s">
        <v>26</v>
      </c>
      <c r="CA8" s="260" t="s">
        <v>10</v>
      </c>
      <c r="CB8" s="261"/>
      <c r="CC8" s="261"/>
      <c r="CD8" s="261"/>
      <c r="CE8" s="261"/>
      <c r="CF8" s="261"/>
      <c r="CG8" s="261"/>
      <c r="CH8" s="262"/>
      <c r="CI8" s="253" t="s">
        <v>26</v>
      </c>
      <c r="CJ8" s="260" t="s">
        <v>10</v>
      </c>
      <c r="CK8" s="261"/>
      <c r="CL8" s="261"/>
      <c r="CM8" s="261"/>
      <c r="CN8" s="261"/>
      <c r="CO8" s="262"/>
      <c r="CP8" s="258"/>
    </row>
    <row r="9" spans="1:94" s="40" customFormat="1" ht="24.95" customHeight="1">
      <c r="A9" s="258"/>
      <c r="B9" s="258"/>
      <c r="C9" s="258"/>
      <c r="D9" s="258"/>
      <c r="E9" s="258"/>
      <c r="F9" s="258"/>
      <c r="G9" s="258"/>
      <c r="H9" s="258"/>
      <c r="I9" s="258"/>
      <c r="J9" s="253"/>
      <c r="K9" s="253"/>
      <c r="L9" s="256" t="s">
        <v>149</v>
      </c>
      <c r="M9" s="256"/>
      <c r="N9" s="41"/>
      <c r="O9" s="253" t="s">
        <v>150</v>
      </c>
      <c r="P9" s="253"/>
      <c r="Q9" s="253"/>
      <c r="R9" s="253"/>
      <c r="S9" s="253"/>
      <c r="T9" s="256" t="s">
        <v>151</v>
      </c>
      <c r="U9" s="256"/>
      <c r="V9" s="256"/>
      <c r="W9" s="253" t="s">
        <v>152</v>
      </c>
      <c r="X9" s="253"/>
      <c r="Y9" s="256" t="s">
        <v>151</v>
      </c>
      <c r="Z9" s="256"/>
      <c r="AA9" s="256"/>
      <c r="AB9" s="253" t="s">
        <v>152</v>
      </c>
      <c r="AC9" s="253"/>
      <c r="AD9" s="256" t="s">
        <v>151</v>
      </c>
      <c r="AE9" s="256"/>
      <c r="AF9" s="256"/>
      <c r="AG9" s="253" t="s">
        <v>153</v>
      </c>
      <c r="AH9" s="253"/>
      <c r="AI9" s="253"/>
      <c r="AJ9" s="253"/>
      <c r="AK9" s="256" t="s">
        <v>151</v>
      </c>
      <c r="AL9" s="256"/>
      <c r="AM9" s="256"/>
      <c r="AN9" s="253" t="s">
        <v>152</v>
      </c>
      <c r="AO9" s="253"/>
      <c r="AP9" s="256" t="s">
        <v>151</v>
      </c>
      <c r="AQ9" s="256"/>
      <c r="AR9" s="256"/>
      <c r="AS9" s="253" t="s">
        <v>153</v>
      </c>
      <c r="AT9" s="253"/>
      <c r="AU9" s="253"/>
      <c r="AV9" s="253"/>
      <c r="AW9" s="256" t="s">
        <v>151</v>
      </c>
      <c r="AX9" s="256"/>
      <c r="AY9" s="256"/>
      <c r="AZ9" s="253" t="s">
        <v>152</v>
      </c>
      <c r="BA9" s="253"/>
      <c r="BB9" s="253"/>
      <c r="BC9" s="256" t="s">
        <v>154</v>
      </c>
      <c r="BD9" s="256"/>
      <c r="BE9" s="256"/>
      <c r="BF9" s="253" t="s">
        <v>155</v>
      </c>
      <c r="BG9" s="253"/>
      <c r="BH9" s="253"/>
      <c r="BI9" s="253"/>
      <c r="BJ9" s="253"/>
      <c r="BK9" s="256" t="s">
        <v>151</v>
      </c>
      <c r="BL9" s="256"/>
      <c r="BM9" s="256"/>
      <c r="BN9" s="253" t="s">
        <v>152</v>
      </c>
      <c r="BO9" s="253"/>
      <c r="BP9" s="253"/>
      <c r="BQ9" s="253"/>
      <c r="BR9" s="256" t="s">
        <v>151</v>
      </c>
      <c r="BS9" s="256"/>
      <c r="BT9" s="256"/>
      <c r="BU9" s="256"/>
      <c r="BV9" s="256"/>
      <c r="BW9" s="253" t="s">
        <v>152</v>
      </c>
      <c r="BX9" s="253"/>
      <c r="BY9" s="253"/>
      <c r="BZ9" s="253"/>
      <c r="CA9" s="256" t="s">
        <v>151</v>
      </c>
      <c r="CB9" s="256"/>
      <c r="CC9" s="256"/>
      <c r="CD9" s="256"/>
      <c r="CE9" s="256"/>
      <c r="CF9" s="253" t="s">
        <v>152</v>
      </c>
      <c r="CG9" s="253"/>
      <c r="CH9" s="253"/>
      <c r="CI9" s="253"/>
      <c r="CJ9" s="256" t="s">
        <v>151</v>
      </c>
      <c r="CK9" s="256"/>
      <c r="CL9" s="256"/>
      <c r="CM9" s="253" t="s">
        <v>152</v>
      </c>
      <c r="CN9" s="253"/>
      <c r="CO9" s="253"/>
      <c r="CP9" s="258"/>
    </row>
    <row r="10" spans="1:94" s="40" customFormat="1" ht="24.95" customHeight="1">
      <c r="A10" s="258"/>
      <c r="B10" s="258"/>
      <c r="C10" s="258"/>
      <c r="D10" s="258"/>
      <c r="E10" s="258"/>
      <c r="F10" s="258"/>
      <c r="G10" s="258"/>
      <c r="H10" s="258"/>
      <c r="I10" s="258"/>
      <c r="J10" s="253"/>
      <c r="K10" s="253"/>
      <c r="L10" s="253" t="s">
        <v>27</v>
      </c>
      <c r="M10" s="253" t="s">
        <v>156</v>
      </c>
      <c r="N10" s="41"/>
      <c r="O10" s="253" t="s">
        <v>157</v>
      </c>
      <c r="P10" s="253" t="s">
        <v>158</v>
      </c>
      <c r="Q10" s="253"/>
      <c r="R10" s="253"/>
      <c r="S10" s="253"/>
      <c r="T10" s="256"/>
      <c r="U10" s="256"/>
      <c r="V10" s="256"/>
      <c r="W10" s="253"/>
      <c r="X10" s="253"/>
      <c r="Y10" s="253" t="s">
        <v>27</v>
      </c>
      <c r="Z10" s="253" t="s">
        <v>28</v>
      </c>
      <c r="AA10" s="253"/>
      <c r="AB10" s="253"/>
      <c r="AC10" s="253"/>
      <c r="AD10" s="253" t="s">
        <v>27</v>
      </c>
      <c r="AE10" s="253" t="s">
        <v>156</v>
      </c>
      <c r="AF10" s="42"/>
      <c r="AG10" s="256" t="s">
        <v>27</v>
      </c>
      <c r="AH10" s="256" t="s">
        <v>28</v>
      </c>
      <c r="AI10" s="256"/>
      <c r="AJ10" s="253"/>
      <c r="AK10" s="253" t="s">
        <v>27</v>
      </c>
      <c r="AL10" s="253" t="s">
        <v>28</v>
      </c>
      <c r="AM10" s="253"/>
      <c r="AN10" s="253"/>
      <c r="AO10" s="253"/>
      <c r="AP10" s="253" t="s">
        <v>27</v>
      </c>
      <c r="AQ10" s="253" t="s">
        <v>156</v>
      </c>
      <c r="AR10" s="42"/>
      <c r="AS10" s="256" t="s">
        <v>27</v>
      </c>
      <c r="AT10" s="256" t="s">
        <v>28</v>
      </c>
      <c r="AU10" s="256"/>
      <c r="AV10" s="253"/>
      <c r="AW10" s="253" t="s">
        <v>27</v>
      </c>
      <c r="AX10" s="253" t="s">
        <v>28</v>
      </c>
      <c r="AY10" s="253"/>
      <c r="AZ10" s="253"/>
      <c r="BA10" s="253"/>
      <c r="BB10" s="253"/>
      <c r="BC10" s="256"/>
      <c r="BD10" s="256"/>
      <c r="BE10" s="256"/>
      <c r="BF10" s="253"/>
      <c r="BG10" s="253"/>
      <c r="BH10" s="253"/>
      <c r="BI10" s="253"/>
      <c r="BJ10" s="253"/>
      <c r="BK10" s="253" t="s">
        <v>27</v>
      </c>
      <c r="BL10" s="253" t="s">
        <v>39</v>
      </c>
      <c r="BM10" s="253"/>
      <c r="BN10" s="256" t="s">
        <v>27</v>
      </c>
      <c r="BO10" s="256" t="s">
        <v>28</v>
      </c>
      <c r="BP10" s="256"/>
      <c r="BQ10" s="253"/>
      <c r="BR10" s="253" t="s">
        <v>27</v>
      </c>
      <c r="BS10" s="253" t="s">
        <v>39</v>
      </c>
      <c r="BT10" s="253"/>
      <c r="BU10" s="42"/>
      <c r="BV10" s="42"/>
      <c r="BW10" s="257" t="s">
        <v>27</v>
      </c>
      <c r="BX10" s="256" t="s">
        <v>28</v>
      </c>
      <c r="BY10" s="256"/>
      <c r="BZ10" s="253"/>
      <c r="CA10" s="253" t="s">
        <v>27</v>
      </c>
      <c r="CB10" s="253" t="s">
        <v>39</v>
      </c>
      <c r="CC10" s="253"/>
      <c r="CD10" s="42"/>
      <c r="CE10" s="42"/>
      <c r="CF10" s="257" t="s">
        <v>27</v>
      </c>
      <c r="CG10" s="256" t="s">
        <v>28</v>
      </c>
      <c r="CH10" s="256"/>
      <c r="CI10" s="253"/>
      <c r="CJ10" s="253" t="s">
        <v>27</v>
      </c>
      <c r="CK10" s="253" t="s">
        <v>39</v>
      </c>
      <c r="CL10" s="253"/>
      <c r="CM10" s="257" t="s">
        <v>27</v>
      </c>
      <c r="CN10" s="256" t="s">
        <v>28</v>
      </c>
      <c r="CO10" s="256"/>
      <c r="CP10" s="258"/>
    </row>
    <row r="11" spans="1:94" s="40" customFormat="1" ht="24.95" customHeight="1">
      <c r="A11" s="258"/>
      <c r="B11" s="258"/>
      <c r="C11" s="258"/>
      <c r="D11" s="258"/>
      <c r="E11" s="258"/>
      <c r="F11" s="258"/>
      <c r="G11" s="258"/>
      <c r="H11" s="258"/>
      <c r="I11" s="258"/>
      <c r="J11" s="253"/>
      <c r="K11" s="253"/>
      <c r="L11" s="253"/>
      <c r="M11" s="253"/>
      <c r="N11" s="42"/>
      <c r="O11" s="253"/>
      <c r="P11" s="253" t="s">
        <v>27</v>
      </c>
      <c r="Q11" s="253" t="s">
        <v>5</v>
      </c>
      <c r="R11" s="253"/>
      <c r="S11" s="253"/>
      <c r="T11" s="253" t="s">
        <v>27</v>
      </c>
      <c r="U11" s="253" t="s">
        <v>5</v>
      </c>
      <c r="V11" s="253"/>
      <c r="W11" s="253"/>
      <c r="X11" s="253"/>
      <c r="Y11" s="253"/>
      <c r="Z11" s="253" t="s">
        <v>159</v>
      </c>
      <c r="AA11" s="253" t="s">
        <v>160</v>
      </c>
      <c r="AB11" s="253"/>
      <c r="AC11" s="253"/>
      <c r="AD11" s="253"/>
      <c r="AE11" s="253"/>
      <c r="AF11" s="253" t="s">
        <v>160</v>
      </c>
      <c r="AG11" s="256"/>
      <c r="AH11" s="253" t="s">
        <v>161</v>
      </c>
      <c r="AI11" s="253" t="s">
        <v>162</v>
      </c>
      <c r="AJ11" s="253"/>
      <c r="AK11" s="253"/>
      <c r="AL11" s="253" t="s">
        <v>159</v>
      </c>
      <c r="AM11" s="253" t="s">
        <v>160</v>
      </c>
      <c r="AN11" s="253"/>
      <c r="AO11" s="253"/>
      <c r="AP11" s="253"/>
      <c r="AQ11" s="253"/>
      <c r="AR11" s="253" t="s">
        <v>160</v>
      </c>
      <c r="AS11" s="256"/>
      <c r="AT11" s="253" t="s">
        <v>161</v>
      </c>
      <c r="AU11" s="253" t="s">
        <v>162</v>
      </c>
      <c r="AV11" s="253"/>
      <c r="AW11" s="253"/>
      <c r="AX11" s="253" t="s">
        <v>159</v>
      </c>
      <c r="AY11" s="253" t="s">
        <v>160</v>
      </c>
      <c r="AZ11" s="253"/>
      <c r="BA11" s="253"/>
      <c r="BB11" s="253"/>
      <c r="BC11" s="253" t="s">
        <v>27</v>
      </c>
      <c r="BD11" s="253" t="s">
        <v>156</v>
      </c>
      <c r="BE11" s="42"/>
      <c r="BF11" s="253" t="s">
        <v>157</v>
      </c>
      <c r="BG11" s="253" t="s">
        <v>158</v>
      </c>
      <c r="BH11" s="253"/>
      <c r="BI11" s="253"/>
      <c r="BJ11" s="253"/>
      <c r="BK11" s="253"/>
      <c r="BL11" s="253" t="s">
        <v>27</v>
      </c>
      <c r="BM11" s="254" t="s">
        <v>163</v>
      </c>
      <c r="BN11" s="256"/>
      <c r="BO11" s="253" t="s">
        <v>161</v>
      </c>
      <c r="BP11" s="253" t="s">
        <v>162</v>
      </c>
      <c r="BQ11" s="253"/>
      <c r="BR11" s="253"/>
      <c r="BS11" s="253" t="s">
        <v>27</v>
      </c>
      <c r="BT11" s="254" t="s">
        <v>163</v>
      </c>
      <c r="BU11" s="253" t="s">
        <v>160</v>
      </c>
      <c r="BV11" s="253"/>
      <c r="BW11" s="258"/>
      <c r="BX11" s="255" t="s">
        <v>161</v>
      </c>
      <c r="BY11" s="255" t="s">
        <v>162</v>
      </c>
      <c r="BZ11" s="253"/>
      <c r="CA11" s="253"/>
      <c r="CB11" s="253" t="s">
        <v>27</v>
      </c>
      <c r="CC11" s="254" t="s">
        <v>163</v>
      </c>
      <c r="CD11" s="253" t="s">
        <v>160</v>
      </c>
      <c r="CE11" s="253"/>
      <c r="CF11" s="258"/>
      <c r="CG11" s="255" t="s">
        <v>161</v>
      </c>
      <c r="CH11" s="255" t="s">
        <v>162</v>
      </c>
      <c r="CI11" s="253"/>
      <c r="CJ11" s="253"/>
      <c r="CK11" s="253" t="s">
        <v>27</v>
      </c>
      <c r="CL11" s="254" t="s">
        <v>163</v>
      </c>
      <c r="CM11" s="258"/>
      <c r="CN11" s="255" t="s">
        <v>161</v>
      </c>
      <c r="CO11" s="255" t="s">
        <v>162</v>
      </c>
      <c r="CP11" s="258"/>
    </row>
    <row r="12" spans="1:94" s="40" customFormat="1" ht="24.95" customHeight="1">
      <c r="A12" s="258"/>
      <c r="B12" s="258"/>
      <c r="C12" s="258"/>
      <c r="D12" s="258"/>
      <c r="E12" s="258"/>
      <c r="F12" s="258"/>
      <c r="G12" s="258"/>
      <c r="H12" s="258"/>
      <c r="I12" s="258"/>
      <c r="J12" s="253"/>
      <c r="K12" s="253"/>
      <c r="L12" s="253"/>
      <c r="M12" s="253"/>
      <c r="N12" s="253" t="s">
        <v>160</v>
      </c>
      <c r="O12" s="253"/>
      <c r="P12" s="253"/>
      <c r="Q12" s="253" t="s">
        <v>161</v>
      </c>
      <c r="R12" s="253" t="s">
        <v>162</v>
      </c>
      <c r="S12" s="253"/>
      <c r="T12" s="253"/>
      <c r="U12" s="43"/>
      <c r="V12" s="43"/>
      <c r="W12" s="253"/>
      <c r="X12" s="253"/>
      <c r="Y12" s="253"/>
      <c r="Z12" s="253"/>
      <c r="AA12" s="253"/>
      <c r="AB12" s="253"/>
      <c r="AC12" s="253"/>
      <c r="AD12" s="253"/>
      <c r="AE12" s="253"/>
      <c r="AF12" s="253"/>
      <c r="AG12" s="256"/>
      <c r="AH12" s="253"/>
      <c r="AI12" s="253"/>
      <c r="AJ12" s="253"/>
      <c r="AK12" s="253"/>
      <c r="AL12" s="253"/>
      <c r="AM12" s="253"/>
      <c r="AN12" s="253"/>
      <c r="AO12" s="253"/>
      <c r="AP12" s="253"/>
      <c r="AQ12" s="253"/>
      <c r="AR12" s="253"/>
      <c r="AS12" s="256"/>
      <c r="AT12" s="253"/>
      <c r="AU12" s="253"/>
      <c r="AV12" s="253"/>
      <c r="AW12" s="253"/>
      <c r="AX12" s="253"/>
      <c r="AY12" s="253"/>
      <c r="AZ12" s="253"/>
      <c r="BA12" s="253"/>
      <c r="BB12" s="253"/>
      <c r="BC12" s="253"/>
      <c r="BD12" s="253"/>
      <c r="BE12" s="253" t="s">
        <v>160</v>
      </c>
      <c r="BF12" s="253"/>
      <c r="BG12" s="253" t="s">
        <v>27</v>
      </c>
      <c r="BH12" s="253" t="s">
        <v>5</v>
      </c>
      <c r="BI12" s="253"/>
      <c r="BJ12" s="253"/>
      <c r="BK12" s="253"/>
      <c r="BL12" s="253"/>
      <c r="BM12" s="254"/>
      <c r="BN12" s="256"/>
      <c r="BO12" s="253"/>
      <c r="BP12" s="253"/>
      <c r="BQ12" s="253"/>
      <c r="BR12" s="253"/>
      <c r="BS12" s="253"/>
      <c r="BT12" s="254"/>
      <c r="BU12" s="253" t="s">
        <v>27</v>
      </c>
      <c r="BV12" s="254" t="s">
        <v>163</v>
      </c>
      <c r="BW12" s="258"/>
      <c r="BX12" s="246"/>
      <c r="BY12" s="246"/>
      <c r="BZ12" s="253"/>
      <c r="CA12" s="253"/>
      <c r="CB12" s="253"/>
      <c r="CC12" s="254"/>
      <c r="CD12" s="253" t="s">
        <v>27</v>
      </c>
      <c r="CE12" s="254" t="s">
        <v>163</v>
      </c>
      <c r="CF12" s="258"/>
      <c r="CG12" s="246"/>
      <c r="CH12" s="246"/>
      <c r="CI12" s="253"/>
      <c r="CJ12" s="253"/>
      <c r="CK12" s="253"/>
      <c r="CL12" s="254"/>
      <c r="CM12" s="258"/>
      <c r="CN12" s="246"/>
      <c r="CO12" s="246"/>
      <c r="CP12" s="258"/>
    </row>
    <row r="13" spans="1:94" s="40" customFormat="1" ht="39.75" customHeight="1">
      <c r="A13" s="259"/>
      <c r="B13" s="259"/>
      <c r="C13" s="259"/>
      <c r="D13" s="259"/>
      <c r="E13" s="259"/>
      <c r="F13" s="259"/>
      <c r="G13" s="259"/>
      <c r="H13" s="259"/>
      <c r="I13" s="259"/>
      <c r="J13" s="253"/>
      <c r="K13" s="253"/>
      <c r="L13" s="253"/>
      <c r="M13" s="253"/>
      <c r="N13" s="253"/>
      <c r="O13" s="253"/>
      <c r="P13" s="253"/>
      <c r="Q13" s="253"/>
      <c r="R13" s="253"/>
      <c r="S13" s="253"/>
      <c r="T13" s="253"/>
      <c r="U13" s="43" t="s">
        <v>164</v>
      </c>
      <c r="V13" s="43" t="s">
        <v>160</v>
      </c>
      <c r="W13" s="253"/>
      <c r="X13" s="253"/>
      <c r="Y13" s="253"/>
      <c r="Z13" s="253"/>
      <c r="AA13" s="253"/>
      <c r="AB13" s="253"/>
      <c r="AC13" s="253"/>
      <c r="AD13" s="253"/>
      <c r="AE13" s="253"/>
      <c r="AF13" s="253"/>
      <c r="AG13" s="256"/>
      <c r="AH13" s="253"/>
      <c r="AI13" s="253"/>
      <c r="AJ13" s="253"/>
      <c r="AK13" s="253"/>
      <c r="AL13" s="253"/>
      <c r="AM13" s="253"/>
      <c r="AN13" s="253"/>
      <c r="AO13" s="253"/>
      <c r="AP13" s="253"/>
      <c r="AQ13" s="253"/>
      <c r="AR13" s="253"/>
      <c r="AS13" s="256"/>
      <c r="AT13" s="253"/>
      <c r="AU13" s="253"/>
      <c r="AV13" s="253"/>
      <c r="AW13" s="253"/>
      <c r="AX13" s="253"/>
      <c r="AY13" s="253"/>
      <c r="AZ13" s="253"/>
      <c r="BA13" s="253"/>
      <c r="BB13" s="253"/>
      <c r="BC13" s="253"/>
      <c r="BD13" s="253"/>
      <c r="BE13" s="253"/>
      <c r="BF13" s="253"/>
      <c r="BG13" s="253"/>
      <c r="BH13" s="43" t="s">
        <v>161</v>
      </c>
      <c r="BI13" s="43" t="s">
        <v>162</v>
      </c>
      <c r="BJ13" s="253"/>
      <c r="BK13" s="253"/>
      <c r="BL13" s="253"/>
      <c r="BM13" s="254"/>
      <c r="BN13" s="256"/>
      <c r="BO13" s="253"/>
      <c r="BP13" s="253"/>
      <c r="BQ13" s="253"/>
      <c r="BR13" s="253"/>
      <c r="BS13" s="253"/>
      <c r="BT13" s="254"/>
      <c r="BU13" s="253"/>
      <c r="BV13" s="254"/>
      <c r="BW13" s="259"/>
      <c r="BX13" s="247"/>
      <c r="BY13" s="247"/>
      <c r="BZ13" s="253"/>
      <c r="CA13" s="253"/>
      <c r="CB13" s="253"/>
      <c r="CC13" s="254"/>
      <c r="CD13" s="253"/>
      <c r="CE13" s="254"/>
      <c r="CF13" s="259"/>
      <c r="CG13" s="247"/>
      <c r="CH13" s="247"/>
      <c r="CI13" s="253"/>
      <c r="CJ13" s="253"/>
      <c r="CK13" s="253"/>
      <c r="CL13" s="254"/>
      <c r="CM13" s="259"/>
      <c r="CN13" s="247"/>
      <c r="CO13" s="247"/>
      <c r="CP13" s="259"/>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pans="1:94">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row>
    <row r="66" spans="1:94">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row>
    <row r="67" spans="1:94">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row>
    <row r="68" spans="1:94">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row>
    <row r="69" spans="1:94">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row>
    <row r="70" spans="1:94">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row>
    <row r="71" spans="1:94">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row>
    <row r="72" spans="1:94">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row>
    <row r="73" spans="1:94">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row>
    <row r="74" spans="1:94">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row>
    <row r="75" spans="1:94">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row>
    <row r="76" spans="1:94">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row>
    <row r="77" spans="1:94">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row>
    <row r="78" spans="1:94">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row>
    <row r="79" spans="1:94">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row>
    <row r="80" spans="1:94">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row>
    <row r="81" spans="1:94">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row>
    <row r="82" spans="1:94">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row>
    <row r="83" spans="1:94">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row>
    <row r="84" spans="1:9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row>
    <row r="85" spans="1:94">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row>
    <row r="86" spans="1:94">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row>
    <row r="87" spans="1:94">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row>
    <row r="88" spans="1:94">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row>
    <row r="89" spans="1:94">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row>
    <row r="90" spans="1:94">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row>
    <row r="91" spans="1:94">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row>
    <row r="92" spans="1:94">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row>
    <row r="93" spans="1:94">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row>
    <row r="94" spans="1:94">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row>
    <row r="95" spans="1:94">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row>
    <row r="96" spans="1:94">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row>
    <row r="97" spans="1:94">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row>
    <row r="98" spans="1:94">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row>
    <row r="99" spans="1:94">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row>
    <row r="100" spans="1:9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row>
    <row r="101" spans="1:9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row>
    <row r="102" spans="1:9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row>
    <row r="103" spans="1:9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row>
    <row r="104" spans="1:9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row>
    <row r="105" spans="1:9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row>
    <row r="106" spans="1:9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row>
    <row r="107" spans="1:9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row>
    <row r="108" spans="1:9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row>
    <row r="109" spans="1:9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row>
    <row r="110" spans="1:9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row>
    <row r="111" spans="1:9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row>
    <row r="112" spans="1:9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row>
    <row r="113" spans="1:94">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row>
    <row r="114" spans="1:94">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row>
    <row r="115" spans="1:94">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row>
    <row r="116" spans="1:94">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row>
    <row r="117" spans="1:94">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row>
    <row r="118" spans="1:94">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row>
    <row r="119" spans="1:94">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row>
    <row r="120" spans="1:94">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row>
    <row r="121" spans="1:94">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row>
    <row r="122" spans="1:94">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row>
    <row r="123" spans="1:94">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row>
    <row r="124" spans="1:94">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row>
    <row r="125" spans="1:94">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row>
    <row r="126" spans="1:94">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row>
    <row r="127" spans="1:94">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row>
    <row r="128" spans="1:94">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row>
    <row r="129" spans="1:94">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row>
    <row r="130" spans="1:94">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row>
    <row r="131" spans="1:94">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row>
    <row r="132" spans="1:94">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row>
    <row r="133" spans="1:94">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row>
    <row r="134" spans="1:94">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row>
    <row r="135" spans="1:94">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row>
    <row r="136" spans="1:94">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row>
    <row r="137" spans="1:94">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row>
    <row r="138" spans="1:94">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row>
    <row r="139" spans="1:94">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row>
    <row r="140" spans="1:94">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row>
    <row r="141" spans="1:94">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row>
    <row r="142" spans="1:94">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row>
    <row r="143" spans="1:94">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row>
    <row r="144" spans="1:94">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row>
    <row r="145" spans="1:94">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row>
    <row r="146" spans="1:94">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row>
    <row r="147" spans="1:94">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row>
    <row r="148" spans="1:94">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row>
    <row r="149" spans="1:94">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row>
    <row r="150" spans="1:94">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row>
    <row r="151" spans="1:94">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row>
    <row r="152" spans="1:94">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row>
    <row r="153" spans="1:94">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row>
    <row r="154" spans="1:94">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row>
    <row r="155" spans="1:94">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row>
    <row r="156" spans="1:94">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row>
    <row r="157" spans="1:94">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row>
    <row r="158" spans="1:94">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row>
    <row r="159" spans="1:94">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row>
    <row r="160" spans="1:94">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row>
    <row r="161" spans="1:94">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row>
    <row r="162" spans="1:94">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row>
    <row r="163" spans="1:94">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row>
    <row r="164" spans="1:94">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row>
    <row r="165" spans="1:94">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row>
    <row r="166" spans="1:94">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row>
    <row r="167" spans="1:94">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row>
    <row r="168" spans="1:94">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row>
    <row r="169" spans="1:94">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row>
    <row r="170" spans="1:94">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row>
    <row r="171" spans="1:94">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row>
    <row r="172" spans="1:94">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row>
    <row r="173" spans="1:94">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row>
    <row r="174" spans="1:94">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row>
    <row r="175" spans="1:94">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row>
    <row r="176" spans="1:94">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row>
    <row r="177" spans="1:94">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row>
    <row r="178" spans="1:94">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row>
    <row r="179" spans="1:94">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row>
    <row r="180" spans="1:94">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row>
    <row r="181" spans="1:94">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row>
    <row r="182" spans="1:94">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row>
    <row r="183" spans="1:94">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row>
    <row r="184" spans="1:94">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row>
    <row r="185" spans="1:94">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row>
    <row r="186" spans="1:94">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row>
    <row r="187" spans="1:94">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row>
    <row r="188" spans="1:94">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row>
    <row r="189" spans="1:94">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row>
    <row r="190" spans="1:94">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row>
    <row r="191" spans="1:94">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row>
    <row r="192" spans="1:94">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row>
    <row r="193" spans="1:94">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row>
    <row r="194" spans="1:94">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row>
    <row r="195" spans="1:94">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row>
    <row r="196" spans="1:94">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row>
    <row r="197" spans="1:94">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row>
    <row r="198" spans="1:94">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row>
    <row r="199" spans="1:94">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row>
    <row r="200" spans="1:94">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row>
    <row r="201" spans="1:94">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row>
    <row r="202" spans="1:94">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row>
    <row r="203" spans="1:94">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row>
    <row r="204" spans="1:94">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row>
    <row r="205" spans="1:94">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row>
    <row r="206" spans="1:94">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row>
    <row r="207" spans="1:94">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row>
    <row r="208" spans="1:94">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row>
    <row r="209" spans="1:94">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row>
    <row r="210" spans="1:94">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row>
    <row r="211" spans="1:94">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row>
    <row r="212" spans="1:94">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row>
    <row r="213" spans="1:94">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row>
    <row r="214" spans="1:94">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row>
    <row r="215" spans="1:94">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row>
    <row r="216" spans="1:94">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row>
    <row r="217" spans="1:94">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row>
    <row r="218" spans="1:94">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row>
    <row r="219" spans="1:94">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row>
    <row r="220" spans="1:94">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row>
    <row r="221" spans="1:94">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row>
    <row r="222" spans="1:94">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row>
    <row r="223" spans="1:94">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row>
    <row r="224" spans="1:94">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row>
    <row r="225" spans="1:94">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row>
    <row r="226" spans="1:94">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row>
    <row r="227" spans="1:94">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row>
    <row r="228" spans="1:94">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row>
    <row r="229" spans="1:94">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row>
    <row r="230" spans="1:94">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row>
    <row r="231" spans="1:94">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row>
    <row r="232" spans="1:94">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row>
    <row r="233" spans="1:94">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row>
    <row r="234" spans="1:94">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row>
    <row r="235" spans="1:94">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row>
    <row r="236" spans="1:94">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row>
    <row r="237" spans="1:94">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row>
    <row r="238" spans="1:94">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row>
    <row r="239" spans="1:94">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row>
    <row r="240" spans="1:94">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row>
    <row r="241" spans="1:94">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row>
    <row r="242" spans="1:94">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row>
    <row r="243" spans="1:94">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row>
    <row r="244" spans="1:94">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row>
    <row r="245" spans="1:94">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row>
    <row r="246" spans="1:94">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row>
    <row r="247" spans="1:94">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row>
    <row r="248" spans="1:94">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row>
    <row r="249" spans="1:94">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row>
    <row r="250" spans="1:94">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row>
    <row r="251" spans="1:94">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row>
    <row r="252" spans="1:94">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row>
    <row r="253" spans="1:94">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row>
    <row r="254" spans="1:94">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row>
    <row r="255" spans="1:94">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row>
    <row r="256" spans="1:94">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row>
    <row r="257" spans="1:94">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row>
    <row r="258" spans="1:94">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row>
    <row r="259" spans="1:94">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row>
    <row r="260" spans="1:94">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row>
    <row r="261" spans="1:94">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row>
    <row r="262" spans="1:94">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row>
    <row r="263" spans="1:94">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row>
    <row r="264" spans="1:94">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row>
    <row r="265" spans="1:94">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row>
    <row r="266" spans="1:94">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row>
    <row r="267" spans="1:94">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row>
    <row r="268" spans="1:94">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row>
    <row r="269" spans="1:94">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row>
    <row r="270" spans="1:94">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row>
    <row r="271" spans="1:94">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row>
    <row r="272" spans="1:94">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row>
    <row r="273" spans="1:94">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row>
    <row r="274" spans="1:94">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row>
    <row r="275" spans="1:94">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row>
    <row r="276" spans="1:94">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row>
    <row r="277" spans="1:94">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row>
    <row r="278" spans="1:94">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row>
    <row r="279" spans="1:94">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row>
    <row r="280" spans="1:94">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row>
    <row r="281" spans="1:94">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row>
    <row r="282" spans="1:94">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row>
    <row r="283" spans="1:94">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row>
    <row r="284" spans="1:94">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row>
    <row r="285" spans="1:94">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row>
    <row r="286" spans="1:94">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row>
    <row r="287" spans="1:94">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row>
    <row r="288" spans="1:94">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row>
    <row r="289" spans="1:94">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row>
    <row r="290" spans="1:94">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row>
    <row r="291" spans="1:94">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row>
    <row r="292" spans="1:94">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row>
    <row r="293" spans="1:94">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row>
    <row r="294" spans="1:94">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row>
    <row r="295" spans="1:94">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row>
    <row r="296" spans="1:94">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row>
    <row r="297" spans="1:94">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row>
    <row r="298" spans="1:94">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row>
    <row r="299" spans="1:94">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row>
    <row r="300" spans="1:94">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row>
    <row r="301" spans="1:94">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row>
    <row r="302" spans="1:94">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row>
    <row r="303" spans="1:94">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row>
    <row r="304" spans="1:94">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row>
    <row r="305" spans="1:94">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row>
    <row r="306" spans="1:94">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row>
    <row r="307" spans="1:94">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row>
    <row r="308" spans="1:94">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row>
    <row r="309" spans="1:94">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row>
    <row r="310" spans="1:94">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row>
    <row r="311" spans="1:94">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row>
    <row r="312" spans="1:94">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row>
    <row r="313" spans="1:94">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row>
    <row r="314" spans="1:94">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row>
    <row r="315" spans="1:94">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row>
    <row r="316" spans="1:94">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row>
    <row r="317" spans="1:94">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row>
    <row r="318" spans="1:94">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row>
    <row r="319" spans="1:94">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row>
    <row r="320" spans="1:94">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row>
    <row r="321" spans="1:94">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row>
    <row r="322" spans="1:94">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row>
    <row r="323" spans="1:94">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row>
    <row r="324" spans="1:94">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row>
    <row r="325" spans="1:94">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row>
    <row r="326" spans="1:94">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row>
    <row r="327" spans="1:94">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row>
    <row r="328" spans="1:94">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row>
    <row r="329" spans="1:94">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row>
    <row r="330" spans="1:94">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row>
    <row r="331" spans="1:94">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row>
    <row r="332" spans="1:94">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row>
    <row r="333" spans="1:94">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row>
    <row r="334" spans="1:94">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row>
    <row r="335" spans="1:94">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row>
    <row r="336" spans="1:94">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row>
    <row r="337" spans="1:94">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row>
    <row r="338" spans="1:94">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row>
    <row r="339" spans="1:94">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row>
    <row r="340" spans="1:94">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row>
    <row r="341" spans="1:94">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row>
    <row r="342" spans="1:94">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row>
    <row r="343" spans="1:94">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row>
    <row r="344" spans="1:94">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row>
    <row r="345" spans="1:94">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row>
    <row r="346" spans="1:94">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row>
    <row r="347" spans="1:94">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row>
    <row r="348" spans="1:94">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row>
    <row r="349" spans="1:94">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row>
    <row r="350" spans="1:94">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row>
  </sheetData>
  <mergeCells count="161">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1"/>
  <sheetViews>
    <sheetView view="pageBreakPreview" topLeftCell="A16" zoomScale="60" zoomScaleNormal="100" workbookViewId="0">
      <selection activeCell="P10" sqref="P10"/>
    </sheetView>
  </sheetViews>
  <sheetFormatPr defaultRowHeight="12.75"/>
  <cols>
    <col min="1" max="1" width="6.1640625" customWidth="1"/>
    <col min="2" max="2" width="40.33203125" style="176" customWidth="1"/>
    <col min="3" max="3" width="23.33203125" style="196" hidden="1" customWidth="1"/>
    <col min="4" max="4" width="21.83203125" style="197" hidden="1" customWidth="1"/>
    <col min="5" max="5" width="21.83203125" style="196" hidden="1" customWidth="1"/>
    <col min="6" max="6" width="21.33203125" style="196" hidden="1" customWidth="1"/>
    <col min="7" max="7" width="23.33203125" style="196" hidden="1" customWidth="1"/>
    <col min="8" max="8" width="21.83203125" style="197" hidden="1" customWidth="1"/>
    <col min="9" max="9" width="21.83203125" style="196" hidden="1" customWidth="1"/>
    <col min="10" max="10" width="21.33203125" style="196" hidden="1" customWidth="1"/>
    <col min="11" max="11" width="23.33203125" style="101" customWidth="1"/>
    <col min="12" max="12" width="21.83203125" style="328" customWidth="1"/>
    <col min="13" max="13" width="21.83203125" style="101" customWidth="1"/>
    <col min="14" max="14" width="21.33203125" style="101" customWidth="1"/>
    <col min="15" max="15" width="23.33203125" style="176" customWidth="1"/>
    <col min="16" max="16" width="21.83203125" style="178" customWidth="1"/>
    <col min="17" max="17" width="21.83203125" customWidth="1"/>
    <col min="18" max="18" width="21.33203125" customWidth="1"/>
    <col min="19" max="19" width="21" customWidth="1"/>
    <col min="21" max="21" width="22" customWidth="1"/>
  </cols>
  <sheetData>
    <row r="2" spans="1:21" ht="17.25" customHeight="1">
      <c r="A2" s="164"/>
      <c r="B2" s="165"/>
      <c r="C2" s="278" t="s">
        <v>286</v>
      </c>
      <c r="D2" s="278"/>
      <c r="E2" s="278"/>
      <c r="F2" s="278"/>
      <c r="G2" s="278"/>
      <c r="H2" s="278"/>
      <c r="I2" s="278"/>
      <c r="J2" s="278"/>
      <c r="K2" s="278"/>
      <c r="L2" s="278"/>
      <c r="M2" s="278"/>
      <c r="N2" s="278"/>
      <c r="O2" s="278"/>
      <c r="P2" s="278"/>
      <c r="Q2" s="278"/>
      <c r="R2" s="278"/>
      <c r="S2" s="278"/>
    </row>
    <row r="3" spans="1:21" ht="40.5" customHeight="1">
      <c r="A3" s="279" t="s">
        <v>305</v>
      </c>
      <c r="B3" s="280"/>
      <c r="C3" s="280"/>
      <c r="D3" s="280"/>
      <c r="E3" s="280"/>
      <c r="F3" s="280"/>
      <c r="G3" s="280"/>
      <c r="H3" s="280"/>
      <c r="I3" s="280"/>
      <c r="J3" s="280"/>
      <c r="K3" s="280"/>
      <c r="L3" s="280"/>
      <c r="M3" s="280"/>
      <c r="N3" s="280"/>
      <c r="O3" s="280"/>
      <c r="P3" s="280"/>
      <c r="Q3" s="280"/>
      <c r="R3" s="280"/>
      <c r="S3" s="280"/>
    </row>
    <row r="4" spans="1:21" ht="29.25" customHeight="1">
      <c r="A4" s="281" t="s">
        <v>430</v>
      </c>
      <c r="B4" s="282"/>
      <c r="C4" s="282"/>
      <c r="D4" s="282"/>
      <c r="E4" s="282"/>
      <c r="F4" s="282"/>
      <c r="G4" s="282"/>
      <c r="H4" s="282"/>
      <c r="I4" s="282"/>
      <c r="J4" s="282"/>
      <c r="K4" s="282"/>
      <c r="L4" s="282"/>
      <c r="M4" s="282"/>
      <c r="N4" s="282"/>
      <c r="O4" s="282"/>
      <c r="P4" s="282"/>
      <c r="Q4" s="282"/>
      <c r="R4" s="282"/>
      <c r="S4" s="282"/>
    </row>
    <row r="5" spans="1:21" ht="16.5">
      <c r="A5" s="166"/>
      <c r="B5" s="166"/>
      <c r="C5" s="283" t="s">
        <v>0</v>
      </c>
      <c r="D5" s="283"/>
      <c r="E5" s="283"/>
      <c r="F5" s="283"/>
      <c r="G5" s="283"/>
      <c r="H5" s="283"/>
      <c r="I5" s="283"/>
      <c r="J5" s="283"/>
      <c r="K5" s="283"/>
      <c r="L5" s="283"/>
      <c r="M5" s="283"/>
      <c r="N5" s="283"/>
      <c r="O5" s="283"/>
      <c r="P5" s="283"/>
      <c r="Q5" s="283"/>
      <c r="R5" s="283"/>
      <c r="S5" s="283"/>
    </row>
    <row r="6" spans="1:21" ht="50.25" customHeight="1">
      <c r="A6" s="273" t="s">
        <v>133</v>
      </c>
      <c r="B6" s="273" t="s">
        <v>301</v>
      </c>
      <c r="C6" s="284" t="s">
        <v>332</v>
      </c>
      <c r="D6" s="284"/>
      <c r="E6" s="284"/>
      <c r="F6" s="284"/>
      <c r="G6" s="284" t="s">
        <v>370</v>
      </c>
      <c r="H6" s="284"/>
      <c r="I6" s="284"/>
      <c r="J6" s="284"/>
      <c r="K6" s="315" t="s">
        <v>417</v>
      </c>
      <c r="L6" s="315"/>
      <c r="M6" s="315"/>
      <c r="N6" s="315"/>
      <c r="O6" s="273" t="s">
        <v>338</v>
      </c>
      <c r="P6" s="273"/>
      <c r="Q6" s="273"/>
      <c r="R6" s="273"/>
      <c r="S6" s="273" t="s">
        <v>3</v>
      </c>
    </row>
    <row r="7" spans="1:21" ht="32.25" customHeight="1">
      <c r="A7" s="273"/>
      <c r="B7" s="273"/>
      <c r="C7" s="284" t="s">
        <v>27</v>
      </c>
      <c r="D7" s="285" t="s">
        <v>28</v>
      </c>
      <c r="E7" s="286"/>
      <c r="F7" s="286"/>
      <c r="G7" s="284" t="s">
        <v>27</v>
      </c>
      <c r="H7" s="285" t="s">
        <v>28</v>
      </c>
      <c r="I7" s="286"/>
      <c r="J7" s="286"/>
      <c r="K7" s="315" t="s">
        <v>27</v>
      </c>
      <c r="L7" s="316" t="s">
        <v>28</v>
      </c>
      <c r="M7" s="317"/>
      <c r="N7" s="317"/>
      <c r="O7" s="273" t="s">
        <v>27</v>
      </c>
      <c r="P7" s="274" t="s">
        <v>28</v>
      </c>
      <c r="Q7" s="275"/>
      <c r="R7" s="275"/>
      <c r="S7" s="273"/>
    </row>
    <row r="8" spans="1:21" ht="22.5" customHeight="1">
      <c r="A8" s="273"/>
      <c r="B8" s="273"/>
      <c r="C8" s="284"/>
      <c r="D8" s="277" t="s">
        <v>302</v>
      </c>
      <c r="E8" s="277"/>
      <c r="F8" s="285" t="s">
        <v>303</v>
      </c>
      <c r="G8" s="284"/>
      <c r="H8" s="277" t="s">
        <v>302</v>
      </c>
      <c r="I8" s="277"/>
      <c r="J8" s="285" t="s">
        <v>303</v>
      </c>
      <c r="K8" s="315"/>
      <c r="L8" s="318" t="s">
        <v>302</v>
      </c>
      <c r="M8" s="318"/>
      <c r="N8" s="316" t="s">
        <v>303</v>
      </c>
      <c r="O8" s="273"/>
      <c r="P8" s="276" t="s">
        <v>302</v>
      </c>
      <c r="Q8" s="276"/>
      <c r="R8" s="274" t="s">
        <v>303</v>
      </c>
      <c r="S8" s="273"/>
    </row>
    <row r="9" spans="1:21" ht="55.5" customHeight="1">
      <c r="A9" s="273"/>
      <c r="B9" s="273"/>
      <c r="C9" s="284"/>
      <c r="D9" s="187" t="s">
        <v>307</v>
      </c>
      <c r="E9" s="188" t="s">
        <v>308</v>
      </c>
      <c r="F9" s="285"/>
      <c r="G9" s="284"/>
      <c r="H9" s="200" t="s">
        <v>307</v>
      </c>
      <c r="I9" s="201" t="s">
        <v>308</v>
      </c>
      <c r="J9" s="285"/>
      <c r="K9" s="315"/>
      <c r="L9" s="319" t="s">
        <v>307</v>
      </c>
      <c r="M9" s="320" t="s">
        <v>308</v>
      </c>
      <c r="N9" s="316"/>
      <c r="O9" s="273"/>
      <c r="P9" s="215" t="s">
        <v>307</v>
      </c>
      <c r="Q9" s="214" t="s">
        <v>308</v>
      </c>
      <c r="R9" s="274"/>
      <c r="S9" s="273"/>
    </row>
    <row r="10" spans="1:21" ht="17.25">
      <c r="A10" s="168">
        <v>1</v>
      </c>
      <c r="B10" s="168">
        <v>2</v>
      </c>
      <c r="C10" s="189">
        <v>3</v>
      </c>
      <c r="D10" s="189">
        <v>4</v>
      </c>
      <c r="E10" s="189">
        <v>5</v>
      </c>
      <c r="F10" s="189">
        <v>6</v>
      </c>
      <c r="G10" s="189">
        <v>3</v>
      </c>
      <c r="H10" s="189">
        <v>4</v>
      </c>
      <c r="I10" s="189">
        <v>5</v>
      </c>
      <c r="J10" s="189">
        <v>6</v>
      </c>
      <c r="K10" s="321">
        <v>3</v>
      </c>
      <c r="L10" s="321">
        <v>4</v>
      </c>
      <c r="M10" s="321">
        <v>5</v>
      </c>
      <c r="N10" s="321">
        <v>6</v>
      </c>
      <c r="O10" s="168">
        <v>7</v>
      </c>
      <c r="P10" s="168">
        <v>8</v>
      </c>
      <c r="Q10" s="168">
        <v>9</v>
      </c>
      <c r="R10" s="168">
        <v>10</v>
      </c>
      <c r="S10" s="168">
        <v>11</v>
      </c>
    </row>
    <row r="11" spans="1:21" ht="20.25" customHeight="1">
      <c r="A11" s="167"/>
      <c r="B11" s="167" t="s">
        <v>304</v>
      </c>
      <c r="C11" s="190" t="e">
        <f>C12</f>
        <v>#REF!</v>
      </c>
      <c r="D11" s="190" t="e">
        <f t="shared" ref="D11:N11" si="0">D12</f>
        <v>#REF!</v>
      </c>
      <c r="E11" s="190">
        <f t="shared" si="0"/>
        <v>0</v>
      </c>
      <c r="F11" s="190">
        <f t="shared" si="0"/>
        <v>0</v>
      </c>
      <c r="G11" s="190">
        <f>G12</f>
        <v>203627.99956600001</v>
      </c>
      <c r="H11" s="190">
        <f t="shared" si="0"/>
        <v>203627.99956600001</v>
      </c>
      <c r="I11" s="190">
        <f t="shared" si="0"/>
        <v>0</v>
      </c>
      <c r="J11" s="190">
        <f t="shared" si="0"/>
        <v>0</v>
      </c>
      <c r="K11" s="322">
        <f>K12</f>
        <v>274657.99956600001</v>
      </c>
      <c r="L11" s="322">
        <f>L12</f>
        <v>274657.99956600001</v>
      </c>
      <c r="M11" s="322">
        <f t="shared" si="0"/>
        <v>0</v>
      </c>
      <c r="N11" s="322">
        <f t="shared" si="0"/>
        <v>0</v>
      </c>
      <c r="O11" s="180">
        <f>O12</f>
        <v>260070.802566</v>
      </c>
      <c r="P11" s="180">
        <f>P12</f>
        <v>260070.802566</v>
      </c>
      <c r="Q11" s="180">
        <f t="shared" ref="Q11:R11" si="1">Q12</f>
        <v>0</v>
      </c>
      <c r="R11" s="180">
        <f t="shared" si="1"/>
        <v>0</v>
      </c>
      <c r="S11" s="169"/>
      <c r="U11" s="217">
        <f>K11-G11</f>
        <v>71030</v>
      </c>
    </row>
    <row r="12" spans="1:21" ht="33">
      <c r="A12" s="167" t="s">
        <v>65</v>
      </c>
      <c r="B12" s="167" t="s">
        <v>306</v>
      </c>
      <c r="C12" s="190" t="e">
        <f t="shared" ref="C12:C18" si="2">D12+E12</f>
        <v>#REF!</v>
      </c>
      <c r="D12" s="190" t="e">
        <f t="shared" ref="D12:F12" si="3">D13+D17+D18</f>
        <v>#REF!</v>
      </c>
      <c r="E12" s="190">
        <f t="shared" si="3"/>
        <v>0</v>
      </c>
      <c r="F12" s="191">
        <f t="shared" si="3"/>
        <v>0</v>
      </c>
      <c r="G12" s="190">
        <f>H12+I12</f>
        <v>203627.99956600001</v>
      </c>
      <c r="H12" s="190">
        <f>H13+H17+H18+H19+H20</f>
        <v>203627.99956600001</v>
      </c>
      <c r="I12" s="190">
        <f t="shared" ref="I12:J12" si="4">I13+I17+I18</f>
        <v>0</v>
      </c>
      <c r="J12" s="191">
        <f t="shared" si="4"/>
        <v>0</v>
      </c>
      <c r="K12" s="322">
        <f>L12+M12</f>
        <v>274657.99956600001</v>
      </c>
      <c r="L12" s="322">
        <f>L13+L17+L18+L19+L20+L21</f>
        <v>274657.99956600001</v>
      </c>
      <c r="M12" s="322">
        <f t="shared" ref="M12:N12" si="5">M13+M17+M18+M19+M20+M21</f>
        <v>0</v>
      </c>
      <c r="N12" s="322">
        <f t="shared" si="5"/>
        <v>0</v>
      </c>
      <c r="O12" s="180">
        <f>P12+Q12</f>
        <v>260070.802566</v>
      </c>
      <c r="P12" s="180">
        <f>P13+P17+P18+P19+P20</f>
        <v>260070.802566</v>
      </c>
      <c r="Q12" s="180">
        <f t="shared" ref="Q12:R12" si="6">Q13+Q17+Q18</f>
        <v>0</v>
      </c>
      <c r="R12" s="169">
        <f t="shared" si="6"/>
        <v>0</v>
      </c>
      <c r="S12" s="170"/>
    </row>
    <row r="13" spans="1:21" ht="52.5" customHeight="1">
      <c r="A13" s="167" t="s">
        <v>19</v>
      </c>
      <c r="B13" s="171" t="str">
        <f>'Biểu 2'!B14</f>
        <v>Nguồn vốn cân đối NSĐP theo tiêu chí quy định tại Quyết định số 26/2020/QĐ-TTg</v>
      </c>
      <c r="C13" s="190" t="e">
        <f t="shared" si="2"/>
        <v>#REF!</v>
      </c>
      <c r="D13" s="192" t="e">
        <f>D14+D15+D16</f>
        <v>#REF!</v>
      </c>
      <c r="E13" s="190"/>
      <c r="F13" s="191">
        <v>0</v>
      </c>
      <c r="G13" s="190">
        <f>H13+I13</f>
        <v>70953</v>
      </c>
      <c r="H13" s="192">
        <f>H14+H15+H16</f>
        <v>70953</v>
      </c>
      <c r="I13" s="190"/>
      <c r="J13" s="191">
        <v>0</v>
      </c>
      <c r="K13" s="322">
        <f>L13+M13</f>
        <v>70953</v>
      </c>
      <c r="L13" s="323">
        <f>L14+L15+L16</f>
        <v>70953</v>
      </c>
      <c r="M13" s="323">
        <f t="shared" ref="M13:N13" si="7">M14+M15+M16</f>
        <v>0</v>
      </c>
      <c r="N13" s="323">
        <f t="shared" si="7"/>
        <v>0</v>
      </c>
      <c r="O13" s="180">
        <f>P13+Q13</f>
        <v>70953</v>
      </c>
      <c r="P13" s="181">
        <f>P14+P15+P16</f>
        <v>70953</v>
      </c>
      <c r="Q13" s="181">
        <f t="shared" ref="Q13:R13" si="8">Q14+Q15+Q16</f>
        <v>0</v>
      </c>
      <c r="R13" s="181">
        <f t="shared" si="8"/>
        <v>0</v>
      </c>
      <c r="S13" s="172"/>
    </row>
    <row r="14" spans="1:21" s="177" customFormat="1" ht="66">
      <c r="A14" s="173">
        <v>1</v>
      </c>
      <c r="B14" s="174" t="str">
        <f>'Biểu 2'!B15</f>
        <v>Phân cấp cân đối theo tiêu chí theo quy định tại Nghị quyết 63/2020/NQ-HĐND ngày 08/12/2020</v>
      </c>
      <c r="C14" s="193" t="e">
        <f t="shared" si="2"/>
        <v>#REF!</v>
      </c>
      <c r="D14" s="194" t="e">
        <f>'Biểu 2'!#REF!</f>
        <v>#REF!</v>
      </c>
      <c r="E14" s="193"/>
      <c r="F14" s="195">
        <v>0</v>
      </c>
      <c r="G14" s="193">
        <f t="shared" ref="G14:G18" si="9">H14+I14</f>
        <v>47793</v>
      </c>
      <c r="H14" s="194">
        <f>'Biểu 2'!L15</f>
        <v>47793</v>
      </c>
      <c r="I14" s="193"/>
      <c r="J14" s="195">
        <v>0</v>
      </c>
      <c r="K14" s="324">
        <f>L14+M14</f>
        <v>47793</v>
      </c>
      <c r="L14" s="325">
        <f>'Biểu 2'!U15</f>
        <v>47793</v>
      </c>
      <c r="M14" s="324"/>
      <c r="N14" s="326">
        <v>0</v>
      </c>
      <c r="O14" s="182">
        <f t="shared" ref="O14:O20" si="10">P14+Q14</f>
        <v>47793</v>
      </c>
      <c r="P14" s="183">
        <f>'Biểu 2'!AD15</f>
        <v>47793</v>
      </c>
      <c r="Q14" s="182"/>
      <c r="R14" s="179">
        <v>0</v>
      </c>
      <c r="S14" s="175"/>
    </row>
    <row r="15" spans="1:21" s="177" customFormat="1" ht="49.5">
      <c r="A15" s="173">
        <v>2</v>
      </c>
      <c r="B15" s="174" t="str">
        <f>'Biểu 2'!B48</f>
        <v>Phân cấp hỗ trợ xây dựng nông thôn mới (Ưu tiên đầu tư các công trình GD-ĐT)</v>
      </c>
      <c r="C15" s="193" t="e">
        <f t="shared" si="2"/>
        <v>#REF!</v>
      </c>
      <c r="D15" s="194" t="e">
        <f>'Biểu 2'!#REF!</f>
        <v>#REF!</v>
      </c>
      <c r="E15" s="193"/>
      <c r="F15" s="195">
        <v>0</v>
      </c>
      <c r="G15" s="193">
        <f t="shared" si="9"/>
        <v>13160</v>
      </c>
      <c r="H15" s="194">
        <f>'Biểu 2'!L48</f>
        <v>13160</v>
      </c>
      <c r="I15" s="193"/>
      <c r="J15" s="195">
        <v>0</v>
      </c>
      <c r="K15" s="324">
        <f t="shared" ref="K15:K20" si="11">L15+M15</f>
        <v>13160</v>
      </c>
      <c r="L15" s="325">
        <f>'Biểu 2'!U48</f>
        <v>13160</v>
      </c>
      <c r="M15" s="324"/>
      <c r="N15" s="326">
        <v>0</v>
      </c>
      <c r="O15" s="182">
        <f t="shared" si="10"/>
        <v>13160</v>
      </c>
      <c r="P15" s="183">
        <f>'Biểu 2'!AD48</f>
        <v>13160</v>
      </c>
      <c r="Q15" s="182"/>
      <c r="R15" s="179">
        <v>0</v>
      </c>
      <c r="S15" s="175"/>
    </row>
    <row r="16" spans="1:21" s="177" customFormat="1" ht="33">
      <c r="A16" s="173">
        <v>3</v>
      </c>
      <c r="B16" s="174" t="str">
        <f>'Biểu 2'!B55</f>
        <v>Phân cấp hỗ trợ đầu tư các công trình cấp bách</v>
      </c>
      <c r="C16" s="193" t="e">
        <f t="shared" si="2"/>
        <v>#REF!</v>
      </c>
      <c r="D16" s="194" t="e">
        <f>'Biểu 2'!#REF!</f>
        <v>#REF!</v>
      </c>
      <c r="E16" s="193"/>
      <c r="F16" s="195">
        <v>0</v>
      </c>
      <c r="G16" s="193">
        <f t="shared" si="9"/>
        <v>10000</v>
      </c>
      <c r="H16" s="194">
        <f>'Biểu 2'!L55</f>
        <v>10000</v>
      </c>
      <c r="I16" s="193"/>
      <c r="J16" s="195">
        <v>0</v>
      </c>
      <c r="K16" s="324">
        <f t="shared" si="11"/>
        <v>10000</v>
      </c>
      <c r="L16" s="325">
        <f>'Biểu 2'!U55</f>
        <v>10000</v>
      </c>
      <c r="M16" s="324"/>
      <c r="N16" s="326">
        <v>0</v>
      </c>
      <c r="O16" s="182">
        <f t="shared" si="10"/>
        <v>10000</v>
      </c>
      <c r="P16" s="183">
        <f>'Biểu 2'!AD55</f>
        <v>10000</v>
      </c>
      <c r="Q16" s="182"/>
      <c r="R16" s="179">
        <v>0</v>
      </c>
      <c r="S16" s="175"/>
    </row>
    <row r="17" spans="1:19" s="14" customFormat="1" ht="33">
      <c r="A17" s="167" t="s">
        <v>20</v>
      </c>
      <c r="B17" s="171" t="str">
        <f>'Biểu 2'!B64</f>
        <v>Phân cấp đầu tư từ nguồn thu tiền sử dụng đất trong cân đối</v>
      </c>
      <c r="C17" s="190" t="e">
        <f t="shared" si="2"/>
        <v>#REF!</v>
      </c>
      <c r="D17" s="192" t="e">
        <f>'Biểu 2'!#REF!</f>
        <v>#REF!</v>
      </c>
      <c r="E17" s="190"/>
      <c r="F17" s="191">
        <v>0</v>
      </c>
      <c r="G17" s="190">
        <f t="shared" si="9"/>
        <v>124776.19956600001</v>
      </c>
      <c r="H17" s="192">
        <f>'Biểu 2'!L64</f>
        <v>124776.19956600001</v>
      </c>
      <c r="I17" s="190"/>
      <c r="J17" s="191">
        <v>0</v>
      </c>
      <c r="K17" s="322">
        <f t="shared" si="11"/>
        <v>195806.19956600002</v>
      </c>
      <c r="L17" s="323">
        <f>'Biểu 2'!U64</f>
        <v>195806.19956600002</v>
      </c>
      <c r="M17" s="322"/>
      <c r="N17" s="327">
        <v>0</v>
      </c>
      <c r="O17" s="180">
        <f t="shared" si="10"/>
        <v>181219.00256600001</v>
      </c>
      <c r="P17" s="181">
        <f>'Biểu 2'!AD64</f>
        <v>181219.00256600001</v>
      </c>
      <c r="Q17" s="180"/>
      <c r="R17" s="169">
        <v>0</v>
      </c>
      <c r="S17" s="172"/>
    </row>
    <row r="18" spans="1:19" s="14" customFormat="1" ht="66">
      <c r="A18" s="167" t="s">
        <v>66</v>
      </c>
      <c r="B18" s="171" t="str">
        <f>'Biểu 2'!B86</f>
        <v>Phân cấp đầu tư từ nguồn thu XSKT (lồng ghép thực hiện CT MTQG xây dựng nông thôn mới)</v>
      </c>
      <c r="C18" s="190" t="e">
        <f t="shared" si="2"/>
        <v>#REF!</v>
      </c>
      <c r="D18" s="192" t="e">
        <f>'Biểu 2'!#REF!</f>
        <v>#REF!</v>
      </c>
      <c r="E18" s="190"/>
      <c r="F18" s="191">
        <v>0</v>
      </c>
      <c r="G18" s="190">
        <f t="shared" si="9"/>
        <v>4340</v>
      </c>
      <c r="H18" s="192">
        <f>'Biểu 2'!L86</f>
        <v>4340</v>
      </c>
      <c r="I18" s="190"/>
      <c r="J18" s="191">
        <v>0</v>
      </c>
      <c r="K18" s="322">
        <f t="shared" si="11"/>
        <v>4340</v>
      </c>
      <c r="L18" s="323">
        <f>'Biểu 2'!V86</f>
        <v>4340</v>
      </c>
      <c r="M18" s="322"/>
      <c r="N18" s="327">
        <v>0</v>
      </c>
      <c r="O18" s="180">
        <f t="shared" si="10"/>
        <v>4340</v>
      </c>
      <c r="P18" s="181">
        <f>'Biểu 2'!AD86</f>
        <v>4340</v>
      </c>
      <c r="Q18" s="180"/>
      <c r="R18" s="169">
        <v>0</v>
      </c>
      <c r="S18" s="172"/>
    </row>
    <row r="19" spans="1:19" s="14" customFormat="1" ht="33">
      <c r="A19" s="198" t="s">
        <v>351</v>
      </c>
      <c r="B19" s="171" t="str">
        <f>'Biểu 2'!B92</f>
        <v>Nguồn tăng thu ngân sách huyện năm 2020</v>
      </c>
      <c r="C19" s="190"/>
      <c r="D19" s="192"/>
      <c r="E19" s="190"/>
      <c r="F19" s="191">
        <v>0</v>
      </c>
      <c r="G19" s="190">
        <f t="shared" ref="G19:G20" si="12">H19+I19</f>
        <v>2926</v>
      </c>
      <c r="H19" s="192">
        <f>'Biểu 2'!L92</f>
        <v>2926</v>
      </c>
      <c r="I19" s="190"/>
      <c r="J19" s="191">
        <v>0</v>
      </c>
      <c r="K19" s="322">
        <f t="shared" si="11"/>
        <v>2926</v>
      </c>
      <c r="L19" s="323">
        <f>'Biểu 2'!U92</f>
        <v>2926</v>
      </c>
      <c r="M19" s="322"/>
      <c r="N19" s="327">
        <v>0</v>
      </c>
      <c r="O19" s="180">
        <f t="shared" si="10"/>
        <v>2926</v>
      </c>
      <c r="P19" s="181">
        <f>'Biểu 2'!AD92</f>
        <v>2926</v>
      </c>
      <c r="Q19" s="180"/>
      <c r="R19" s="169">
        <v>0</v>
      </c>
      <c r="S19" s="172"/>
    </row>
    <row r="20" spans="1:19" s="14" customFormat="1" ht="49.5">
      <c r="A20" s="198" t="s">
        <v>352</v>
      </c>
      <c r="B20" s="171" t="str">
        <f>'Biểu 2'!B99</f>
        <v>Nguồn tiết kiệm, cắt giảm theo Nghị quyết 84/NQ-CP của Chính phủ</v>
      </c>
      <c r="C20" s="190"/>
      <c r="D20" s="192"/>
      <c r="E20" s="190"/>
      <c r="F20" s="191">
        <v>0</v>
      </c>
      <c r="G20" s="190">
        <f t="shared" si="12"/>
        <v>632.79999999999995</v>
      </c>
      <c r="H20" s="192">
        <f>'Biểu 2'!L99</f>
        <v>632.79999999999995</v>
      </c>
      <c r="I20" s="190"/>
      <c r="J20" s="191">
        <v>0</v>
      </c>
      <c r="K20" s="322">
        <f t="shared" si="11"/>
        <v>632.79999999999995</v>
      </c>
      <c r="L20" s="323">
        <f>'Biểu 2'!U99</f>
        <v>632.79999999999995</v>
      </c>
      <c r="M20" s="322"/>
      <c r="N20" s="327">
        <v>0</v>
      </c>
      <c r="O20" s="180">
        <f t="shared" si="10"/>
        <v>632.79999999999995</v>
      </c>
      <c r="P20" s="181">
        <f>'Biểu 2'!AD99</f>
        <v>632.79999999999995</v>
      </c>
      <c r="Q20" s="180"/>
      <c r="R20" s="169">
        <v>0</v>
      </c>
      <c r="S20" s="172"/>
    </row>
    <row r="21" spans="1:19" s="14" customFormat="1" ht="16.5">
      <c r="A21" s="214" t="s">
        <v>420</v>
      </c>
      <c r="B21" s="171" t="str">
        <f>'Biểu 2'!B106</f>
        <v>Nguồn Kết dư ngân sách huyện</v>
      </c>
      <c r="C21" s="190"/>
      <c r="D21" s="192"/>
      <c r="E21" s="190"/>
      <c r="F21" s="191">
        <v>0</v>
      </c>
      <c r="G21" s="190">
        <f t="shared" ref="G21" si="13">H21+I21</f>
        <v>0</v>
      </c>
      <c r="H21" s="192">
        <f>'Biểu 2'!L100</f>
        <v>0</v>
      </c>
      <c r="I21" s="190"/>
      <c r="J21" s="191">
        <v>0</v>
      </c>
      <c r="K21" s="322">
        <f t="shared" ref="K21" si="14">L21+M21</f>
        <v>0</v>
      </c>
      <c r="L21" s="323">
        <f>'Biểu 2'!U100</f>
        <v>0</v>
      </c>
      <c r="M21" s="322"/>
      <c r="N21" s="327">
        <v>0</v>
      </c>
      <c r="O21" s="180">
        <f t="shared" ref="O21" si="15">P21+Q21</f>
        <v>150</v>
      </c>
      <c r="P21" s="181">
        <f>'Biểu 2'!AD106</f>
        <v>150</v>
      </c>
      <c r="Q21" s="180"/>
      <c r="R21" s="169">
        <v>0</v>
      </c>
      <c r="S21" s="172"/>
    </row>
  </sheetData>
  <mergeCells count="27">
    <mergeCell ref="J8:J9"/>
    <mergeCell ref="K6:N6"/>
    <mergeCell ref="K7:K9"/>
    <mergeCell ref="L7:N7"/>
    <mergeCell ref="L8:M8"/>
    <mergeCell ref="N8:N9"/>
    <mergeCell ref="D8:E8"/>
    <mergeCell ref="C2:S2"/>
    <mergeCell ref="A3:S3"/>
    <mergeCell ref="A4:S4"/>
    <mergeCell ref="C5:S5"/>
    <mergeCell ref="C6:F6"/>
    <mergeCell ref="S6:S9"/>
    <mergeCell ref="D7:F7"/>
    <mergeCell ref="C7:C9"/>
    <mergeCell ref="F8:F9"/>
    <mergeCell ref="A6:A9"/>
    <mergeCell ref="B6:B9"/>
    <mergeCell ref="G6:J6"/>
    <mergeCell ref="G7:G9"/>
    <mergeCell ref="H7:J7"/>
    <mergeCell ref="H8:I8"/>
    <mergeCell ref="O6:R6"/>
    <mergeCell ref="O7:O9"/>
    <mergeCell ref="P7:R7"/>
    <mergeCell ref="P8:Q8"/>
    <mergeCell ref="R8:R9"/>
  </mergeCells>
  <pageMargins left="0.35433070866141736" right="0.35433070866141736" top="0.74803149606299213" bottom="0.74803149606299213" header="0.31496062992125984" footer="0.31496062992125984"/>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0"/>
  <sheetViews>
    <sheetView tabSelected="1" view="pageBreakPreview" topLeftCell="F82" zoomScale="106" zoomScaleNormal="90" zoomScaleSheetLayoutView="106" workbookViewId="0">
      <selection activeCell="U84" sqref="U84"/>
    </sheetView>
  </sheetViews>
  <sheetFormatPr defaultRowHeight="12.75"/>
  <cols>
    <col min="1" max="1" width="6.1640625" style="150" customWidth="1"/>
    <col min="2" max="2" width="56.83203125" style="150" customWidth="1"/>
    <col min="3" max="4" width="12.1640625" style="152" customWidth="1"/>
    <col min="5" max="5" width="13.83203125" style="152" customWidth="1"/>
    <col min="6" max="6" width="9.33203125" style="152"/>
    <col min="7" max="7" width="16.33203125" style="210" hidden="1" customWidth="1"/>
    <col min="8" max="9" width="17.33203125" style="156" hidden="1" customWidth="1"/>
    <col min="10" max="10" width="15" style="156" hidden="1" customWidth="1"/>
    <col min="11" max="11" width="15.83203125" style="156" hidden="1" customWidth="1"/>
    <col min="12" max="13" width="16" style="156" hidden="1" customWidth="1"/>
    <col min="14" max="15" width="10" style="156" hidden="1" customWidth="1"/>
    <col min="16" max="16" width="16.33203125" style="345" customWidth="1"/>
    <col min="17" max="18" width="17.33203125" style="346" customWidth="1"/>
    <col min="19" max="19" width="15" style="346" customWidth="1"/>
    <col min="20" max="20" width="15.83203125" style="346" customWidth="1"/>
    <col min="21" max="22" width="16" style="346" customWidth="1"/>
    <col min="23" max="24" width="10" style="346" bestFit="1" customWidth="1"/>
    <col min="25" max="25" width="16.33203125" style="345" customWidth="1"/>
    <col min="26" max="27" width="17.33203125" style="150" customWidth="1"/>
    <col min="28" max="28" width="15" style="150" customWidth="1"/>
    <col min="29" max="29" width="15.83203125" style="150" customWidth="1"/>
    <col min="30" max="31" width="16" style="150" customWidth="1"/>
    <col min="32" max="33" width="10" style="150" bestFit="1" customWidth="1"/>
    <col min="34" max="34" width="31" style="152" customWidth="1"/>
    <col min="35" max="16384" width="9.33203125" style="150"/>
  </cols>
  <sheetData>
    <row r="1" spans="1:34" s="151" customFormat="1" ht="18.75">
      <c r="A1" s="294" t="s">
        <v>127</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row>
    <row r="2" spans="1:34" s="151" customFormat="1" ht="18.75" hidden="1">
      <c r="A2" s="297" t="s">
        <v>71</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row>
    <row r="3" spans="1:34" ht="39.75" customHeight="1">
      <c r="A3" s="295" t="s">
        <v>233</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row>
    <row r="4" spans="1:34" ht="18" customHeight="1">
      <c r="A4" s="298" t="s">
        <v>431</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row>
    <row r="5" spans="1:34" ht="21.75" customHeight="1">
      <c r="A5" s="296" t="s">
        <v>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row>
    <row r="6" spans="1:34" ht="37.5" customHeight="1">
      <c r="A6" s="291" t="s">
        <v>1</v>
      </c>
      <c r="B6" s="291" t="s">
        <v>21</v>
      </c>
      <c r="C6" s="291" t="s">
        <v>22</v>
      </c>
      <c r="D6" s="291" t="s">
        <v>333</v>
      </c>
      <c r="E6" s="291" t="s">
        <v>37</v>
      </c>
      <c r="F6" s="291" t="s">
        <v>38</v>
      </c>
      <c r="G6" s="302" t="s">
        <v>365</v>
      </c>
      <c r="H6" s="303"/>
      <c r="I6" s="303"/>
      <c r="J6" s="303"/>
      <c r="K6" s="303"/>
      <c r="L6" s="303"/>
      <c r="M6" s="303"/>
      <c r="N6" s="303"/>
      <c r="O6" s="304"/>
      <c r="P6" s="329" t="s">
        <v>377</v>
      </c>
      <c r="Q6" s="330"/>
      <c r="R6" s="330"/>
      <c r="S6" s="330"/>
      <c r="T6" s="330"/>
      <c r="U6" s="330"/>
      <c r="V6" s="330"/>
      <c r="W6" s="330"/>
      <c r="X6" s="331"/>
      <c r="Y6" s="287" t="s">
        <v>378</v>
      </c>
      <c r="Z6" s="288"/>
      <c r="AA6" s="288"/>
      <c r="AB6" s="288"/>
      <c r="AC6" s="288"/>
      <c r="AD6" s="288"/>
      <c r="AE6" s="288"/>
      <c r="AF6" s="288"/>
      <c r="AG6" s="289"/>
      <c r="AH6" s="291" t="s">
        <v>3</v>
      </c>
    </row>
    <row r="7" spans="1:34" s="151" customFormat="1" ht="39.75" customHeight="1">
      <c r="A7" s="292"/>
      <c r="B7" s="292"/>
      <c r="C7" s="292"/>
      <c r="D7" s="292"/>
      <c r="E7" s="292"/>
      <c r="F7" s="292"/>
      <c r="G7" s="302" t="s">
        <v>23</v>
      </c>
      <c r="H7" s="303"/>
      <c r="I7" s="304"/>
      <c r="J7" s="302" t="s">
        <v>40</v>
      </c>
      <c r="K7" s="304"/>
      <c r="L7" s="305" t="s">
        <v>14</v>
      </c>
      <c r="M7" s="305"/>
      <c r="N7" s="305"/>
      <c r="O7" s="305"/>
      <c r="P7" s="329" t="s">
        <v>23</v>
      </c>
      <c r="Q7" s="330"/>
      <c r="R7" s="331"/>
      <c r="S7" s="329" t="s">
        <v>40</v>
      </c>
      <c r="T7" s="331"/>
      <c r="U7" s="332" t="s">
        <v>14</v>
      </c>
      <c r="V7" s="332"/>
      <c r="W7" s="332"/>
      <c r="X7" s="332"/>
      <c r="Y7" s="287" t="s">
        <v>23</v>
      </c>
      <c r="Z7" s="288"/>
      <c r="AA7" s="289"/>
      <c r="AB7" s="287" t="s">
        <v>40</v>
      </c>
      <c r="AC7" s="289"/>
      <c r="AD7" s="290" t="s">
        <v>14</v>
      </c>
      <c r="AE7" s="290"/>
      <c r="AF7" s="290"/>
      <c r="AG7" s="290"/>
      <c r="AH7" s="292"/>
    </row>
    <row r="8" spans="1:34" s="151" customFormat="1" ht="31.5" customHeight="1">
      <c r="A8" s="292"/>
      <c r="B8" s="292"/>
      <c r="C8" s="292"/>
      <c r="D8" s="292"/>
      <c r="E8" s="292"/>
      <c r="F8" s="292"/>
      <c r="G8" s="299" t="s">
        <v>24</v>
      </c>
      <c r="H8" s="305" t="s">
        <v>25</v>
      </c>
      <c r="I8" s="305"/>
      <c r="J8" s="305" t="s">
        <v>26</v>
      </c>
      <c r="K8" s="305" t="s">
        <v>67</v>
      </c>
      <c r="L8" s="305" t="s">
        <v>320</v>
      </c>
      <c r="M8" s="305"/>
      <c r="N8" s="305"/>
      <c r="O8" s="305"/>
      <c r="P8" s="333" t="s">
        <v>24</v>
      </c>
      <c r="Q8" s="332" t="s">
        <v>25</v>
      </c>
      <c r="R8" s="332"/>
      <c r="S8" s="332" t="s">
        <v>26</v>
      </c>
      <c r="T8" s="332" t="s">
        <v>67</v>
      </c>
      <c r="U8" s="332" t="s">
        <v>320</v>
      </c>
      <c r="V8" s="332"/>
      <c r="W8" s="332"/>
      <c r="X8" s="332"/>
      <c r="Y8" s="333" t="s">
        <v>24</v>
      </c>
      <c r="Z8" s="290" t="s">
        <v>25</v>
      </c>
      <c r="AA8" s="290"/>
      <c r="AB8" s="290" t="s">
        <v>26</v>
      </c>
      <c r="AC8" s="290" t="s">
        <v>67</v>
      </c>
      <c r="AD8" s="290" t="s">
        <v>320</v>
      </c>
      <c r="AE8" s="290"/>
      <c r="AF8" s="290"/>
      <c r="AG8" s="290"/>
      <c r="AH8" s="292"/>
    </row>
    <row r="9" spans="1:34" s="151" customFormat="1" ht="24.95" customHeight="1">
      <c r="A9" s="292"/>
      <c r="B9" s="292"/>
      <c r="C9" s="292"/>
      <c r="D9" s="292"/>
      <c r="E9" s="292"/>
      <c r="F9" s="292"/>
      <c r="G9" s="300"/>
      <c r="H9" s="305" t="s">
        <v>26</v>
      </c>
      <c r="I9" s="305" t="s">
        <v>67</v>
      </c>
      <c r="J9" s="305"/>
      <c r="K9" s="305"/>
      <c r="L9" s="305" t="s">
        <v>26</v>
      </c>
      <c r="M9" s="305" t="s">
        <v>68</v>
      </c>
      <c r="N9" s="305"/>
      <c r="O9" s="305"/>
      <c r="P9" s="334"/>
      <c r="Q9" s="332" t="s">
        <v>26</v>
      </c>
      <c r="R9" s="332" t="s">
        <v>67</v>
      </c>
      <c r="S9" s="332"/>
      <c r="T9" s="332"/>
      <c r="U9" s="332" t="s">
        <v>26</v>
      </c>
      <c r="V9" s="332" t="s">
        <v>68</v>
      </c>
      <c r="W9" s="332"/>
      <c r="X9" s="332"/>
      <c r="Y9" s="334"/>
      <c r="Z9" s="290" t="s">
        <v>26</v>
      </c>
      <c r="AA9" s="290" t="s">
        <v>67</v>
      </c>
      <c r="AB9" s="290"/>
      <c r="AC9" s="290"/>
      <c r="AD9" s="290" t="s">
        <v>26</v>
      </c>
      <c r="AE9" s="290" t="s">
        <v>68</v>
      </c>
      <c r="AF9" s="290"/>
      <c r="AG9" s="290"/>
      <c r="AH9" s="292"/>
    </row>
    <row r="10" spans="1:34" s="151" customFormat="1" ht="21.75" customHeight="1">
      <c r="A10" s="292"/>
      <c r="B10" s="292"/>
      <c r="C10" s="292"/>
      <c r="D10" s="292"/>
      <c r="E10" s="292"/>
      <c r="F10" s="292"/>
      <c r="G10" s="300"/>
      <c r="H10" s="305"/>
      <c r="I10" s="305"/>
      <c r="J10" s="305"/>
      <c r="K10" s="305"/>
      <c r="L10" s="305"/>
      <c r="M10" s="305" t="s">
        <v>27</v>
      </c>
      <c r="N10" s="305" t="s">
        <v>28</v>
      </c>
      <c r="O10" s="305"/>
      <c r="P10" s="334"/>
      <c r="Q10" s="332"/>
      <c r="R10" s="332"/>
      <c r="S10" s="332"/>
      <c r="T10" s="332"/>
      <c r="U10" s="332"/>
      <c r="V10" s="332" t="s">
        <v>27</v>
      </c>
      <c r="W10" s="332" t="s">
        <v>28</v>
      </c>
      <c r="X10" s="332"/>
      <c r="Y10" s="334"/>
      <c r="Z10" s="290"/>
      <c r="AA10" s="290"/>
      <c r="AB10" s="290"/>
      <c r="AC10" s="290"/>
      <c r="AD10" s="290"/>
      <c r="AE10" s="290" t="s">
        <v>27</v>
      </c>
      <c r="AF10" s="290" t="s">
        <v>28</v>
      </c>
      <c r="AG10" s="290"/>
      <c r="AH10" s="292"/>
    </row>
    <row r="11" spans="1:34" s="151" customFormat="1" ht="66" customHeight="1">
      <c r="A11" s="293"/>
      <c r="B11" s="293"/>
      <c r="C11" s="293"/>
      <c r="D11" s="293"/>
      <c r="E11" s="293"/>
      <c r="F11" s="293"/>
      <c r="G11" s="301"/>
      <c r="H11" s="305"/>
      <c r="I11" s="305"/>
      <c r="J11" s="305"/>
      <c r="K11" s="305"/>
      <c r="L11" s="305"/>
      <c r="M11" s="305"/>
      <c r="N11" s="213" t="s">
        <v>29</v>
      </c>
      <c r="O11" s="213" t="s">
        <v>284</v>
      </c>
      <c r="P11" s="335"/>
      <c r="Q11" s="332"/>
      <c r="R11" s="332"/>
      <c r="S11" s="332"/>
      <c r="T11" s="332"/>
      <c r="U11" s="332"/>
      <c r="V11" s="332"/>
      <c r="W11" s="336" t="s">
        <v>29</v>
      </c>
      <c r="X11" s="336" t="s">
        <v>284</v>
      </c>
      <c r="Y11" s="335"/>
      <c r="Z11" s="290"/>
      <c r="AA11" s="290"/>
      <c r="AB11" s="290"/>
      <c r="AC11" s="290"/>
      <c r="AD11" s="290"/>
      <c r="AE11" s="290"/>
      <c r="AF11" s="216" t="s">
        <v>29</v>
      </c>
      <c r="AG11" s="216" t="s">
        <v>284</v>
      </c>
      <c r="AH11" s="293"/>
    </row>
    <row r="12" spans="1:34" s="151" customFormat="1" ht="24.95" customHeight="1">
      <c r="A12" s="199">
        <v>1</v>
      </c>
      <c r="B12" s="199">
        <v>2</v>
      </c>
      <c r="C12" s="199">
        <v>3</v>
      </c>
      <c r="D12" s="199"/>
      <c r="E12" s="199">
        <v>4</v>
      </c>
      <c r="F12" s="199">
        <v>5</v>
      </c>
      <c r="G12" s="213">
        <v>6</v>
      </c>
      <c r="H12" s="213">
        <v>7</v>
      </c>
      <c r="I12" s="213">
        <v>8</v>
      </c>
      <c r="J12" s="213">
        <v>9</v>
      </c>
      <c r="K12" s="213">
        <v>10</v>
      </c>
      <c r="L12" s="213">
        <v>11</v>
      </c>
      <c r="M12" s="213">
        <v>12</v>
      </c>
      <c r="N12" s="213">
        <v>13</v>
      </c>
      <c r="O12" s="213">
        <v>14</v>
      </c>
      <c r="P12" s="336">
        <v>6</v>
      </c>
      <c r="Q12" s="336">
        <v>7</v>
      </c>
      <c r="R12" s="336">
        <v>8</v>
      </c>
      <c r="S12" s="336">
        <v>9</v>
      </c>
      <c r="T12" s="336">
        <v>10</v>
      </c>
      <c r="U12" s="336">
        <v>11</v>
      </c>
      <c r="V12" s="336">
        <v>12</v>
      </c>
      <c r="W12" s="336">
        <v>13</v>
      </c>
      <c r="X12" s="336">
        <v>14</v>
      </c>
      <c r="Y12" s="336">
        <v>6</v>
      </c>
      <c r="Z12" s="216">
        <v>7</v>
      </c>
      <c r="AA12" s="216">
        <v>8</v>
      </c>
      <c r="AB12" s="216">
        <v>9</v>
      </c>
      <c r="AC12" s="216">
        <v>10</v>
      </c>
      <c r="AD12" s="216">
        <v>11</v>
      </c>
      <c r="AE12" s="216">
        <v>12</v>
      </c>
      <c r="AF12" s="216">
        <v>13</v>
      </c>
      <c r="AG12" s="216">
        <v>14</v>
      </c>
      <c r="AH12" s="199">
        <v>19</v>
      </c>
    </row>
    <row r="13" spans="1:34" s="151" customFormat="1" ht="21.95" customHeight="1">
      <c r="A13" s="199"/>
      <c r="B13" s="216" t="s">
        <v>414</v>
      </c>
      <c r="C13" s="199"/>
      <c r="D13" s="199"/>
      <c r="E13" s="154"/>
      <c r="F13" s="154"/>
      <c r="G13" s="205">
        <f t="shared" ref="G13:V13" si="0">G14+G64+G86+G92+G99</f>
        <v>0</v>
      </c>
      <c r="H13" s="205">
        <f t="shared" si="0"/>
        <v>0</v>
      </c>
      <c r="I13" s="205">
        <f t="shared" si="0"/>
        <v>0</v>
      </c>
      <c r="J13" s="205">
        <f t="shared" si="0"/>
        <v>13111.616349</v>
      </c>
      <c r="K13" s="205">
        <f t="shared" si="0"/>
        <v>13111.616349</v>
      </c>
      <c r="L13" s="205">
        <f t="shared" si="0"/>
        <v>203627.99956600001</v>
      </c>
      <c r="M13" s="205">
        <f t="shared" si="0"/>
        <v>203627.99956600001</v>
      </c>
      <c r="N13" s="205">
        <f t="shared" si="0"/>
        <v>0</v>
      </c>
      <c r="O13" s="205">
        <f t="shared" si="0"/>
        <v>0</v>
      </c>
      <c r="P13" s="337">
        <f t="shared" si="0"/>
        <v>0</v>
      </c>
      <c r="Q13" s="337">
        <f t="shared" si="0"/>
        <v>0</v>
      </c>
      <c r="R13" s="337">
        <f t="shared" si="0"/>
        <v>0</v>
      </c>
      <c r="S13" s="337">
        <f t="shared" si="0"/>
        <v>13111.616349</v>
      </c>
      <c r="T13" s="337">
        <f t="shared" si="0"/>
        <v>13111.616349</v>
      </c>
      <c r="U13" s="337">
        <f t="shared" si="0"/>
        <v>274657.99956600001</v>
      </c>
      <c r="V13" s="337">
        <f t="shared" si="0"/>
        <v>274657.99956600001</v>
      </c>
      <c r="W13" s="337">
        <f>W14+W64+W84+W92+W99</f>
        <v>0</v>
      </c>
      <c r="X13" s="337">
        <f>X14+X64+X84+X92+X99</f>
        <v>0</v>
      </c>
      <c r="Y13" s="337">
        <f>Y14+Y64+Y86+Y92+Y99</f>
        <v>0</v>
      </c>
      <c r="Z13" s="154">
        <f>Z14+Z64+Z86+Z92+Z99</f>
        <v>0</v>
      </c>
      <c r="AA13" s="154">
        <f>AA14+AA64+AA86+AA92+AA99</f>
        <v>0</v>
      </c>
      <c r="AB13" s="154">
        <f>AB14+AB64+AB86+AB92+AB99</f>
        <v>13111.616349</v>
      </c>
      <c r="AC13" s="154">
        <f t="shared" ref="AC13:AE13" si="1">AC14+AC64+AC86+AC92+AC99</f>
        <v>13111.616349</v>
      </c>
      <c r="AD13" s="154">
        <f t="shared" si="1"/>
        <v>260070.802566</v>
      </c>
      <c r="AE13" s="154">
        <f t="shared" si="1"/>
        <v>260070.802566</v>
      </c>
      <c r="AF13" s="154">
        <f t="shared" ref="AF13:AG13" si="2">AF14+AF64+AF86+AF92+AF99+AF106</f>
        <v>0</v>
      </c>
      <c r="AG13" s="154">
        <f t="shared" si="2"/>
        <v>0</v>
      </c>
      <c r="AH13" s="199"/>
    </row>
    <row r="14" spans="1:34" s="151" customFormat="1" ht="27.75" customHeight="1">
      <c r="A14" s="199" t="s">
        <v>65</v>
      </c>
      <c r="B14" s="199" t="s">
        <v>297</v>
      </c>
      <c r="C14" s="199"/>
      <c r="D14" s="199"/>
      <c r="E14" s="154"/>
      <c r="F14" s="154"/>
      <c r="G14" s="205">
        <f t="shared" ref="G14:O14" si="3">G15+G48+G55</f>
        <v>0</v>
      </c>
      <c r="H14" s="205">
        <f t="shared" si="3"/>
        <v>0</v>
      </c>
      <c r="I14" s="205">
        <f t="shared" si="3"/>
        <v>0</v>
      </c>
      <c r="J14" s="205">
        <f t="shared" si="3"/>
        <v>0</v>
      </c>
      <c r="K14" s="205">
        <f t="shared" si="3"/>
        <v>0</v>
      </c>
      <c r="L14" s="205">
        <f t="shared" si="3"/>
        <v>70953</v>
      </c>
      <c r="M14" s="205">
        <f t="shared" si="3"/>
        <v>70953</v>
      </c>
      <c r="N14" s="205">
        <f t="shared" si="3"/>
        <v>0</v>
      </c>
      <c r="O14" s="205">
        <f t="shared" si="3"/>
        <v>0</v>
      </c>
      <c r="P14" s="337">
        <f t="shared" ref="P14:X14" si="4">P15+P48+P55</f>
        <v>0</v>
      </c>
      <c r="Q14" s="337">
        <f t="shared" si="4"/>
        <v>0</v>
      </c>
      <c r="R14" s="337">
        <f t="shared" si="4"/>
        <v>0</v>
      </c>
      <c r="S14" s="337">
        <f t="shared" si="4"/>
        <v>0</v>
      </c>
      <c r="T14" s="337">
        <f t="shared" si="4"/>
        <v>0</v>
      </c>
      <c r="U14" s="337">
        <f t="shared" si="4"/>
        <v>70953</v>
      </c>
      <c r="V14" s="337">
        <f t="shared" si="4"/>
        <v>70953</v>
      </c>
      <c r="W14" s="337">
        <f t="shared" si="4"/>
        <v>0</v>
      </c>
      <c r="X14" s="337">
        <f t="shared" si="4"/>
        <v>0</v>
      </c>
      <c r="Y14" s="337">
        <f t="shared" ref="Y14:AG14" si="5">Y15+Y48+Y55</f>
        <v>0</v>
      </c>
      <c r="Z14" s="154">
        <f t="shared" si="5"/>
        <v>0</v>
      </c>
      <c r="AA14" s="154">
        <f t="shared" si="5"/>
        <v>0</v>
      </c>
      <c r="AB14" s="154">
        <f t="shared" si="5"/>
        <v>0</v>
      </c>
      <c r="AC14" s="154">
        <f t="shared" si="5"/>
        <v>0</v>
      </c>
      <c r="AD14" s="154">
        <f>AD15+AD48+AD55</f>
        <v>70953</v>
      </c>
      <c r="AE14" s="154">
        <f t="shared" si="5"/>
        <v>70953</v>
      </c>
      <c r="AF14" s="154">
        <f t="shared" si="5"/>
        <v>0</v>
      </c>
      <c r="AG14" s="154">
        <f t="shared" si="5"/>
        <v>0</v>
      </c>
      <c r="AH14" s="199"/>
    </row>
    <row r="15" spans="1:34" s="151" customFormat="1" ht="35.25" customHeight="1">
      <c r="A15" s="199" t="s">
        <v>19</v>
      </c>
      <c r="B15" s="199" t="s">
        <v>330</v>
      </c>
      <c r="C15" s="199"/>
      <c r="D15" s="199"/>
      <c r="E15" s="154"/>
      <c r="F15" s="154"/>
      <c r="G15" s="205"/>
      <c r="H15" s="205">
        <f t="shared" ref="H15:O15" si="6">H16+H32</f>
        <v>0</v>
      </c>
      <c r="I15" s="205">
        <f t="shared" si="6"/>
        <v>0</v>
      </c>
      <c r="J15" s="205">
        <f t="shared" si="6"/>
        <v>0</v>
      </c>
      <c r="K15" s="205">
        <f t="shared" si="6"/>
        <v>0</v>
      </c>
      <c r="L15" s="205">
        <f t="shared" si="6"/>
        <v>47793</v>
      </c>
      <c r="M15" s="205">
        <f t="shared" si="6"/>
        <v>47793</v>
      </c>
      <c r="N15" s="205">
        <f t="shared" si="6"/>
        <v>0</v>
      </c>
      <c r="O15" s="205">
        <f t="shared" si="6"/>
        <v>0</v>
      </c>
      <c r="P15" s="337"/>
      <c r="Q15" s="337">
        <f t="shared" ref="Q15:X15" si="7">Q16+Q32</f>
        <v>0</v>
      </c>
      <c r="R15" s="337">
        <f t="shared" si="7"/>
        <v>0</v>
      </c>
      <c r="S15" s="337">
        <f t="shared" si="7"/>
        <v>0</v>
      </c>
      <c r="T15" s="337">
        <f t="shared" si="7"/>
        <v>0</v>
      </c>
      <c r="U15" s="337">
        <f t="shared" si="7"/>
        <v>47793</v>
      </c>
      <c r="V15" s="337">
        <f t="shared" si="7"/>
        <v>47793</v>
      </c>
      <c r="W15" s="337">
        <f t="shared" si="7"/>
        <v>0</v>
      </c>
      <c r="X15" s="337">
        <f t="shared" si="7"/>
        <v>0</v>
      </c>
      <c r="Y15" s="337"/>
      <c r="Z15" s="154">
        <f t="shared" ref="Z15:AG15" si="8">Z16+Z32</f>
        <v>0</v>
      </c>
      <c r="AA15" s="154">
        <f t="shared" si="8"/>
        <v>0</v>
      </c>
      <c r="AB15" s="154">
        <f t="shared" si="8"/>
        <v>0</v>
      </c>
      <c r="AC15" s="154">
        <f t="shared" si="8"/>
        <v>0</v>
      </c>
      <c r="AD15" s="154">
        <f t="shared" si="8"/>
        <v>47793</v>
      </c>
      <c r="AE15" s="154">
        <f t="shared" si="8"/>
        <v>47793</v>
      </c>
      <c r="AF15" s="154">
        <f t="shared" si="8"/>
        <v>0</v>
      </c>
      <c r="AG15" s="154">
        <f t="shared" si="8"/>
        <v>0</v>
      </c>
      <c r="AH15" s="199"/>
    </row>
    <row r="16" spans="1:34" ht="21.95" customHeight="1">
      <c r="A16" s="199">
        <v>1</v>
      </c>
      <c r="B16" s="199" t="s">
        <v>45</v>
      </c>
      <c r="C16" s="199"/>
      <c r="D16" s="199"/>
      <c r="E16" s="155"/>
      <c r="F16" s="155"/>
      <c r="G16" s="206"/>
      <c r="H16" s="205"/>
      <c r="I16" s="205"/>
      <c r="J16" s="205">
        <f>SUM(J17:J31)</f>
        <v>0</v>
      </c>
      <c r="K16" s="205">
        <f t="shared" ref="K16" si="9">SUM(K17:K31)</f>
        <v>0</v>
      </c>
      <c r="L16" s="205">
        <f>SUM(L17:L31)</f>
        <v>2750</v>
      </c>
      <c r="M16" s="205">
        <f t="shared" ref="M16:O16" si="10">SUM(M17:M31)</f>
        <v>2750</v>
      </c>
      <c r="N16" s="205">
        <f t="shared" si="10"/>
        <v>0</v>
      </c>
      <c r="O16" s="205">
        <f t="shared" si="10"/>
        <v>0</v>
      </c>
      <c r="P16" s="338"/>
      <c r="Q16" s="337"/>
      <c r="R16" s="337"/>
      <c r="S16" s="337">
        <f>SUM(S17:S31)</f>
        <v>0</v>
      </c>
      <c r="T16" s="337">
        <f t="shared" ref="T16" si="11">SUM(T17:T31)</f>
        <v>0</v>
      </c>
      <c r="U16" s="337">
        <f>SUM(U17:U31)</f>
        <v>2750</v>
      </c>
      <c r="V16" s="337">
        <f t="shared" ref="V16:X16" si="12">SUM(V17:V31)</f>
        <v>2750</v>
      </c>
      <c r="W16" s="337">
        <f t="shared" si="12"/>
        <v>0</v>
      </c>
      <c r="X16" s="337">
        <f t="shared" si="12"/>
        <v>0</v>
      </c>
      <c r="Y16" s="338"/>
      <c r="Z16" s="154"/>
      <c r="AA16" s="154"/>
      <c r="AB16" s="154">
        <f t="shared" ref="AB16:AD16" si="13">SUM(AB17:AB31)</f>
        <v>0</v>
      </c>
      <c r="AC16" s="154">
        <f t="shared" si="13"/>
        <v>0</v>
      </c>
      <c r="AD16" s="154">
        <f t="shared" si="13"/>
        <v>2750</v>
      </c>
      <c r="AE16" s="154">
        <f>SUM(AE17:AE31)</f>
        <v>2750</v>
      </c>
      <c r="AF16" s="154">
        <f t="shared" ref="AF16:AG16" si="14">SUM(AF17:AF31)</f>
        <v>0</v>
      </c>
      <c r="AG16" s="154">
        <f t="shared" si="14"/>
        <v>0</v>
      </c>
      <c r="AH16" s="199"/>
    </row>
    <row r="17" spans="1:34" ht="42.75" customHeight="1">
      <c r="A17" s="143" t="s">
        <v>15</v>
      </c>
      <c r="B17" s="148" t="s">
        <v>288</v>
      </c>
      <c r="C17" s="145"/>
      <c r="D17" s="145" t="s">
        <v>334</v>
      </c>
      <c r="E17" s="145" t="s">
        <v>243</v>
      </c>
      <c r="F17" s="145" t="s">
        <v>236</v>
      </c>
      <c r="G17" s="184" t="s">
        <v>358</v>
      </c>
      <c r="H17" s="185">
        <v>4500</v>
      </c>
      <c r="I17" s="185">
        <v>4500</v>
      </c>
      <c r="J17" s="185"/>
      <c r="K17" s="185"/>
      <c r="L17" s="185">
        <v>200</v>
      </c>
      <c r="M17" s="185">
        <v>200</v>
      </c>
      <c r="N17" s="185"/>
      <c r="O17" s="185"/>
      <c r="P17" s="339" t="s">
        <v>358</v>
      </c>
      <c r="Q17" s="340">
        <v>4500</v>
      </c>
      <c r="R17" s="340">
        <v>4500</v>
      </c>
      <c r="S17" s="340"/>
      <c r="T17" s="340"/>
      <c r="U17" s="340">
        <v>200</v>
      </c>
      <c r="V17" s="340">
        <v>200</v>
      </c>
      <c r="W17" s="340"/>
      <c r="X17" s="340"/>
      <c r="Y17" s="339" t="s">
        <v>404</v>
      </c>
      <c r="Z17" s="153">
        <v>4500</v>
      </c>
      <c r="AA17" s="153">
        <v>4500</v>
      </c>
      <c r="AB17" s="153"/>
      <c r="AC17" s="153"/>
      <c r="AD17" s="153">
        <v>200</v>
      </c>
      <c r="AE17" s="153">
        <v>200</v>
      </c>
      <c r="AF17" s="153"/>
      <c r="AG17" s="153"/>
      <c r="AH17" s="145"/>
    </row>
    <row r="18" spans="1:34" ht="42.75" customHeight="1">
      <c r="A18" s="143" t="s">
        <v>15</v>
      </c>
      <c r="B18" s="148" t="s">
        <v>294</v>
      </c>
      <c r="C18" s="145"/>
      <c r="D18" s="145" t="s">
        <v>334</v>
      </c>
      <c r="E18" s="145" t="s">
        <v>243</v>
      </c>
      <c r="F18" s="145" t="s">
        <v>236</v>
      </c>
      <c r="G18" s="184" t="s">
        <v>359</v>
      </c>
      <c r="H18" s="185">
        <v>750</v>
      </c>
      <c r="I18" s="185">
        <v>750</v>
      </c>
      <c r="J18" s="185"/>
      <c r="K18" s="185"/>
      <c r="L18" s="185">
        <v>50</v>
      </c>
      <c r="M18" s="185">
        <v>50</v>
      </c>
      <c r="N18" s="185"/>
      <c r="O18" s="185"/>
      <c r="P18" s="339" t="s">
        <v>359</v>
      </c>
      <c r="Q18" s="340">
        <v>750</v>
      </c>
      <c r="R18" s="340">
        <v>750</v>
      </c>
      <c r="S18" s="340"/>
      <c r="T18" s="340"/>
      <c r="U18" s="340">
        <v>50</v>
      </c>
      <c r="V18" s="340">
        <v>50</v>
      </c>
      <c r="W18" s="340"/>
      <c r="X18" s="340"/>
      <c r="Y18" s="339" t="s">
        <v>403</v>
      </c>
      <c r="Z18" s="153">
        <v>750</v>
      </c>
      <c r="AA18" s="153">
        <v>750</v>
      </c>
      <c r="AB18" s="153"/>
      <c r="AC18" s="153"/>
      <c r="AD18" s="153">
        <v>50</v>
      </c>
      <c r="AE18" s="153">
        <v>50</v>
      </c>
      <c r="AF18" s="153"/>
      <c r="AG18" s="153"/>
      <c r="AH18" s="145"/>
    </row>
    <row r="19" spans="1:34" ht="42.75" customHeight="1">
      <c r="A19" s="143" t="s">
        <v>15</v>
      </c>
      <c r="B19" s="148" t="s">
        <v>295</v>
      </c>
      <c r="C19" s="145"/>
      <c r="D19" s="145" t="s">
        <v>334</v>
      </c>
      <c r="E19" s="145" t="s">
        <v>243</v>
      </c>
      <c r="F19" s="145" t="s">
        <v>236</v>
      </c>
      <c r="G19" s="184" t="s">
        <v>360</v>
      </c>
      <c r="H19" s="185">
        <v>1285</v>
      </c>
      <c r="I19" s="185">
        <v>1285</v>
      </c>
      <c r="J19" s="185"/>
      <c r="K19" s="185"/>
      <c r="L19" s="185">
        <v>100</v>
      </c>
      <c r="M19" s="185">
        <v>100</v>
      </c>
      <c r="N19" s="185"/>
      <c r="O19" s="185"/>
      <c r="P19" s="339" t="s">
        <v>360</v>
      </c>
      <c r="Q19" s="340">
        <v>1285</v>
      </c>
      <c r="R19" s="340">
        <v>1285</v>
      </c>
      <c r="S19" s="340"/>
      <c r="T19" s="340"/>
      <c r="U19" s="340">
        <v>100</v>
      </c>
      <c r="V19" s="340">
        <v>100</v>
      </c>
      <c r="W19" s="340"/>
      <c r="X19" s="340"/>
      <c r="Y19" s="339" t="s">
        <v>409</v>
      </c>
      <c r="Z19" s="153">
        <v>1285</v>
      </c>
      <c r="AA19" s="153">
        <v>1285</v>
      </c>
      <c r="AB19" s="153"/>
      <c r="AC19" s="153"/>
      <c r="AD19" s="153">
        <v>100</v>
      </c>
      <c r="AE19" s="153">
        <v>100</v>
      </c>
      <c r="AF19" s="153"/>
      <c r="AG19" s="153"/>
      <c r="AH19" s="145"/>
    </row>
    <row r="20" spans="1:34" ht="42.75" customHeight="1">
      <c r="A20" s="143" t="s">
        <v>15</v>
      </c>
      <c r="B20" s="148" t="s">
        <v>309</v>
      </c>
      <c r="C20" s="145"/>
      <c r="D20" s="145" t="s">
        <v>334</v>
      </c>
      <c r="E20" s="145" t="s">
        <v>243</v>
      </c>
      <c r="F20" s="145" t="s">
        <v>236</v>
      </c>
      <c r="G20" s="184" t="s">
        <v>336</v>
      </c>
      <c r="H20" s="185">
        <v>1628</v>
      </c>
      <c r="I20" s="185">
        <v>1628</v>
      </c>
      <c r="J20" s="185"/>
      <c r="K20" s="185"/>
      <c r="L20" s="185">
        <v>200</v>
      </c>
      <c r="M20" s="185">
        <v>200</v>
      </c>
      <c r="N20" s="185"/>
      <c r="O20" s="185"/>
      <c r="P20" s="339" t="s">
        <v>336</v>
      </c>
      <c r="Q20" s="340">
        <v>1628</v>
      </c>
      <c r="R20" s="340">
        <v>1628</v>
      </c>
      <c r="S20" s="340"/>
      <c r="T20" s="340"/>
      <c r="U20" s="340">
        <v>200</v>
      </c>
      <c r="V20" s="340">
        <v>200</v>
      </c>
      <c r="W20" s="340"/>
      <c r="X20" s="340"/>
      <c r="Y20" s="339" t="s">
        <v>400</v>
      </c>
      <c r="Z20" s="153">
        <v>1628</v>
      </c>
      <c r="AA20" s="153">
        <v>1628</v>
      </c>
      <c r="AB20" s="153"/>
      <c r="AC20" s="153"/>
      <c r="AD20" s="153">
        <v>200</v>
      </c>
      <c r="AE20" s="153">
        <v>200</v>
      </c>
      <c r="AF20" s="153"/>
      <c r="AG20" s="153"/>
      <c r="AH20" s="145"/>
    </row>
    <row r="21" spans="1:34" ht="38.25">
      <c r="A21" s="143" t="s">
        <v>15</v>
      </c>
      <c r="B21" s="148" t="s">
        <v>310</v>
      </c>
      <c r="C21" s="145"/>
      <c r="D21" s="145" t="s">
        <v>334</v>
      </c>
      <c r="E21" s="145" t="s">
        <v>243</v>
      </c>
      <c r="F21" s="145" t="s">
        <v>236</v>
      </c>
      <c r="G21" s="184" t="s">
        <v>335</v>
      </c>
      <c r="H21" s="185">
        <v>1506.2180000000001</v>
      </c>
      <c r="I21" s="185">
        <v>1506.2180000000001</v>
      </c>
      <c r="J21" s="185"/>
      <c r="K21" s="185"/>
      <c r="L21" s="185">
        <v>200</v>
      </c>
      <c r="M21" s="185">
        <v>200</v>
      </c>
      <c r="N21" s="185"/>
      <c r="O21" s="185"/>
      <c r="P21" s="339" t="s">
        <v>335</v>
      </c>
      <c r="Q21" s="340">
        <v>1506.2180000000001</v>
      </c>
      <c r="R21" s="340">
        <v>1506.2180000000001</v>
      </c>
      <c r="S21" s="340"/>
      <c r="T21" s="340"/>
      <c r="U21" s="340">
        <v>200</v>
      </c>
      <c r="V21" s="340">
        <v>200</v>
      </c>
      <c r="W21" s="340"/>
      <c r="X21" s="340"/>
      <c r="Y21" s="339" t="s">
        <v>408</v>
      </c>
      <c r="Z21" s="153">
        <v>1506.2180000000001</v>
      </c>
      <c r="AA21" s="153">
        <v>1506.2180000000001</v>
      </c>
      <c r="AB21" s="153"/>
      <c r="AC21" s="153"/>
      <c r="AD21" s="153">
        <v>200</v>
      </c>
      <c r="AE21" s="153">
        <v>200</v>
      </c>
      <c r="AF21" s="153"/>
      <c r="AG21" s="153"/>
      <c r="AH21" s="145"/>
    </row>
    <row r="22" spans="1:34" ht="44.25" customHeight="1">
      <c r="A22" s="143" t="s">
        <v>15</v>
      </c>
      <c r="B22" s="148" t="s">
        <v>311</v>
      </c>
      <c r="C22" s="145"/>
      <c r="D22" s="145" t="s">
        <v>334</v>
      </c>
      <c r="E22" s="145" t="s">
        <v>243</v>
      </c>
      <c r="F22" s="145" t="s">
        <v>236</v>
      </c>
      <c r="G22" s="184" t="s">
        <v>337</v>
      </c>
      <c r="H22" s="185">
        <v>4967.05</v>
      </c>
      <c r="I22" s="185">
        <v>4967.05</v>
      </c>
      <c r="J22" s="185"/>
      <c r="K22" s="185"/>
      <c r="L22" s="185">
        <v>200</v>
      </c>
      <c r="M22" s="185">
        <v>200</v>
      </c>
      <c r="N22" s="185"/>
      <c r="O22" s="185"/>
      <c r="P22" s="339" t="s">
        <v>337</v>
      </c>
      <c r="Q22" s="340">
        <v>4967.05</v>
      </c>
      <c r="R22" s="340">
        <v>4967.05</v>
      </c>
      <c r="S22" s="340"/>
      <c r="T22" s="340"/>
      <c r="U22" s="340">
        <v>200</v>
      </c>
      <c r="V22" s="340">
        <v>200</v>
      </c>
      <c r="W22" s="340"/>
      <c r="X22" s="340"/>
      <c r="Y22" s="339" t="s">
        <v>407</v>
      </c>
      <c r="Z22" s="153">
        <v>4967.05</v>
      </c>
      <c r="AA22" s="153">
        <v>4967.05</v>
      </c>
      <c r="AB22" s="153"/>
      <c r="AC22" s="153"/>
      <c r="AD22" s="153">
        <v>200</v>
      </c>
      <c r="AE22" s="153">
        <v>200</v>
      </c>
      <c r="AF22" s="153"/>
      <c r="AG22" s="153"/>
      <c r="AH22" s="145"/>
    </row>
    <row r="23" spans="1:34" ht="38.25">
      <c r="A23" s="143" t="s">
        <v>15</v>
      </c>
      <c r="B23" s="148" t="s">
        <v>312</v>
      </c>
      <c r="C23" s="145"/>
      <c r="D23" s="145" t="s">
        <v>334</v>
      </c>
      <c r="E23" s="145" t="s">
        <v>243</v>
      </c>
      <c r="F23" s="145" t="s">
        <v>236</v>
      </c>
      <c r="G23" s="184" t="s">
        <v>339</v>
      </c>
      <c r="H23" s="185">
        <v>5890</v>
      </c>
      <c r="I23" s="185">
        <v>5890</v>
      </c>
      <c r="J23" s="185"/>
      <c r="K23" s="185"/>
      <c r="L23" s="185">
        <v>200</v>
      </c>
      <c r="M23" s="185">
        <v>200</v>
      </c>
      <c r="N23" s="185"/>
      <c r="O23" s="185"/>
      <c r="P23" s="339" t="s">
        <v>339</v>
      </c>
      <c r="Q23" s="340">
        <v>5890</v>
      </c>
      <c r="R23" s="340">
        <v>5890</v>
      </c>
      <c r="S23" s="340"/>
      <c r="T23" s="340"/>
      <c r="U23" s="340">
        <v>200</v>
      </c>
      <c r="V23" s="340">
        <v>200</v>
      </c>
      <c r="W23" s="340"/>
      <c r="X23" s="340"/>
      <c r="Y23" s="339" t="s">
        <v>380</v>
      </c>
      <c r="Z23" s="153">
        <v>5890</v>
      </c>
      <c r="AA23" s="153">
        <v>5890</v>
      </c>
      <c r="AB23" s="153"/>
      <c r="AC23" s="153"/>
      <c r="AD23" s="153">
        <v>200</v>
      </c>
      <c r="AE23" s="153">
        <v>200</v>
      </c>
      <c r="AF23" s="153"/>
      <c r="AG23" s="153"/>
      <c r="AH23" s="145"/>
    </row>
    <row r="24" spans="1:34" ht="38.25">
      <c r="A24" s="143" t="s">
        <v>15</v>
      </c>
      <c r="B24" s="148" t="s">
        <v>313</v>
      </c>
      <c r="C24" s="145"/>
      <c r="D24" s="145" t="s">
        <v>334</v>
      </c>
      <c r="E24" s="145" t="s">
        <v>243</v>
      </c>
      <c r="F24" s="145" t="s">
        <v>236</v>
      </c>
      <c r="G24" s="184" t="s">
        <v>339</v>
      </c>
      <c r="H24" s="185">
        <v>4842</v>
      </c>
      <c r="I24" s="185">
        <v>4842</v>
      </c>
      <c r="J24" s="185"/>
      <c r="K24" s="185"/>
      <c r="L24" s="185">
        <v>200</v>
      </c>
      <c r="M24" s="185">
        <v>200</v>
      </c>
      <c r="N24" s="185"/>
      <c r="O24" s="185"/>
      <c r="P24" s="339" t="s">
        <v>339</v>
      </c>
      <c r="Q24" s="340">
        <v>4842</v>
      </c>
      <c r="R24" s="340">
        <v>4842</v>
      </c>
      <c r="S24" s="340"/>
      <c r="T24" s="340"/>
      <c r="U24" s="340">
        <v>200</v>
      </c>
      <c r="V24" s="340">
        <v>200</v>
      </c>
      <c r="W24" s="340"/>
      <c r="X24" s="340"/>
      <c r="Y24" s="339" t="s">
        <v>379</v>
      </c>
      <c r="Z24" s="153">
        <v>4842</v>
      </c>
      <c r="AA24" s="153">
        <v>4842</v>
      </c>
      <c r="AB24" s="153"/>
      <c r="AC24" s="153"/>
      <c r="AD24" s="153">
        <v>200</v>
      </c>
      <c r="AE24" s="153">
        <v>200</v>
      </c>
      <c r="AF24" s="153"/>
      <c r="AG24" s="153"/>
      <c r="AH24" s="145"/>
    </row>
    <row r="25" spans="1:34" ht="38.25">
      <c r="A25" s="143" t="s">
        <v>15</v>
      </c>
      <c r="B25" s="148" t="s">
        <v>314</v>
      </c>
      <c r="C25" s="145"/>
      <c r="D25" s="145" t="s">
        <v>334</v>
      </c>
      <c r="E25" s="145" t="s">
        <v>243</v>
      </c>
      <c r="F25" s="145" t="s">
        <v>236</v>
      </c>
      <c r="G25" s="184" t="s">
        <v>339</v>
      </c>
      <c r="H25" s="185">
        <v>6851</v>
      </c>
      <c r="I25" s="185">
        <v>6851</v>
      </c>
      <c r="J25" s="185"/>
      <c r="K25" s="185"/>
      <c r="L25" s="185">
        <v>200</v>
      </c>
      <c r="M25" s="185">
        <v>200</v>
      </c>
      <c r="N25" s="185"/>
      <c r="O25" s="185"/>
      <c r="P25" s="339" t="s">
        <v>339</v>
      </c>
      <c r="Q25" s="340">
        <v>6851</v>
      </c>
      <c r="R25" s="340">
        <v>6851</v>
      </c>
      <c r="S25" s="340"/>
      <c r="T25" s="340"/>
      <c r="U25" s="340">
        <v>200</v>
      </c>
      <c r="V25" s="340">
        <v>200</v>
      </c>
      <c r="W25" s="340"/>
      <c r="X25" s="340"/>
      <c r="Y25" s="339" t="s">
        <v>381</v>
      </c>
      <c r="Z25" s="153">
        <v>6851</v>
      </c>
      <c r="AA25" s="153">
        <v>6851</v>
      </c>
      <c r="AB25" s="153"/>
      <c r="AC25" s="153"/>
      <c r="AD25" s="153">
        <v>200</v>
      </c>
      <c r="AE25" s="153">
        <v>200</v>
      </c>
      <c r="AF25" s="153"/>
      <c r="AG25" s="153"/>
      <c r="AH25" s="145"/>
    </row>
    <row r="26" spans="1:34" ht="38.25">
      <c r="A26" s="143" t="s">
        <v>15</v>
      </c>
      <c r="B26" s="148" t="s">
        <v>315</v>
      </c>
      <c r="C26" s="145"/>
      <c r="D26" s="145" t="s">
        <v>334</v>
      </c>
      <c r="E26" s="145" t="s">
        <v>243</v>
      </c>
      <c r="F26" s="145" t="s">
        <v>236</v>
      </c>
      <c r="G26" s="184" t="s">
        <v>339</v>
      </c>
      <c r="H26" s="185">
        <v>3808</v>
      </c>
      <c r="I26" s="185">
        <v>3808</v>
      </c>
      <c r="J26" s="185"/>
      <c r="K26" s="185"/>
      <c r="L26" s="185">
        <v>200</v>
      </c>
      <c r="M26" s="185">
        <v>200</v>
      </c>
      <c r="N26" s="185"/>
      <c r="O26" s="185"/>
      <c r="P26" s="339" t="s">
        <v>339</v>
      </c>
      <c r="Q26" s="340">
        <v>3808</v>
      </c>
      <c r="R26" s="340">
        <v>3808</v>
      </c>
      <c r="S26" s="340"/>
      <c r="T26" s="340"/>
      <c r="U26" s="340">
        <v>200</v>
      </c>
      <c r="V26" s="340">
        <v>200</v>
      </c>
      <c r="W26" s="340"/>
      <c r="X26" s="340"/>
      <c r="Y26" s="339" t="s">
        <v>382</v>
      </c>
      <c r="Z26" s="153">
        <v>3808</v>
      </c>
      <c r="AA26" s="153">
        <v>3808</v>
      </c>
      <c r="AB26" s="153"/>
      <c r="AC26" s="153"/>
      <c r="AD26" s="153">
        <v>200</v>
      </c>
      <c r="AE26" s="153">
        <v>200</v>
      </c>
      <c r="AF26" s="153"/>
      <c r="AG26" s="153"/>
      <c r="AH26" s="145"/>
    </row>
    <row r="27" spans="1:34" ht="38.25">
      <c r="A27" s="143" t="s">
        <v>15</v>
      </c>
      <c r="B27" s="148" t="s">
        <v>316</v>
      </c>
      <c r="C27" s="145"/>
      <c r="D27" s="145" t="s">
        <v>334</v>
      </c>
      <c r="E27" s="145" t="s">
        <v>243</v>
      </c>
      <c r="F27" s="145" t="s">
        <v>236</v>
      </c>
      <c r="G27" s="184" t="s">
        <v>339</v>
      </c>
      <c r="H27" s="185">
        <v>5957</v>
      </c>
      <c r="I27" s="185">
        <v>5957</v>
      </c>
      <c r="J27" s="185"/>
      <c r="K27" s="185"/>
      <c r="L27" s="185">
        <v>200</v>
      </c>
      <c r="M27" s="185">
        <v>200</v>
      </c>
      <c r="N27" s="185"/>
      <c r="O27" s="185"/>
      <c r="P27" s="339" t="s">
        <v>339</v>
      </c>
      <c r="Q27" s="340">
        <v>5957</v>
      </c>
      <c r="R27" s="340">
        <v>5957</v>
      </c>
      <c r="S27" s="340"/>
      <c r="T27" s="340"/>
      <c r="U27" s="340">
        <v>200</v>
      </c>
      <c r="V27" s="340">
        <v>200</v>
      </c>
      <c r="W27" s="340"/>
      <c r="X27" s="340"/>
      <c r="Y27" s="339" t="s">
        <v>383</v>
      </c>
      <c r="Z27" s="153">
        <v>5957</v>
      </c>
      <c r="AA27" s="153">
        <v>5957</v>
      </c>
      <c r="AB27" s="153"/>
      <c r="AC27" s="153"/>
      <c r="AD27" s="153">
        <v>200</v>
      </c>
      <c r="AE27" s="153">
        <v>200</v>
      </c>
      <c r="AF27" s="153"/>
      <c r="AG27" s="153"/>
      <c r="AH27" s="145"/>
    </row>
    <row r="28" spans="1:34" ht="38.25">
      <c r="A28" s="143" t="s">
        <v>15</v>
      </c>
      <c r="B28" s="148" t="s">
        <v>317</v>
      </c>
      <c r="C28" s="145"/>
      <c r="D28" s="145" t="s">
        <v>334</v>
      </c>
      <c r="E28" s="145" t="s">
        <v>243</v>
      </c>
      <c r="F28" s="145" t="s">
        <v>236</v>
      </c>
      <c r="G28" s="184" t="s">
        <v>339</v>
      </c>
      <c r="H28" s="185">
        <v>4230</v>
      </c>
      <c r="I28" s="185">
        <v>4230</v>
      </c>
      <c r="J28" s="185"/>
      <c r="K28" s="185"/>
      <c r="L28" s="185">
        <v>200</v>
      </c>
      <c r="M28" s="185">
        <v>200</v>
      </c>
      <c r="N28" s="185"/>
      <c r="O28" s="185"/>
      <c r="P28" s="339" t="s">
        <v>339</v>
      </c>
      <c r="Q28" s="340">
        <v>4230</v>
      </c>
      <c r="R28" s="340">
        <v>4230</v>
      </c>
      <c r="S28" s="340"/>
      <c r="T28" s="340"/>
      <c r="U28" s="340">
        <v>200</v>
      </c>
      <c r="V28" s="340">
        <v>200</v>
      </c>
      <c r="W28" s="340"/>
      <c r="X28" s="340"/>
      <c r="Y28" s="339" t="s">
        <v>406</v>
      </c>
      <c r="Z28" s="153">
        <v>4230</v>
      </c>
      <c r="AA28" s="153">
        <v>4230</v>
      </c>
      <c r="AB28" s="153"/>
      <c r="AC28" s="153"/>
      <c r="AD28" s="153">
        <v>200</v>
      </c>
      <c r="AE28" s="153">
        <v>200</v>
      </c>
      <c r="AF28" s="153"/>
      <c r="AG28" s="153"/>
      <c r="AH28" s="145"/>
    </row>
    <row r="29" spans="1:34" ht="38.25">
      <c r="A29" s="143" t="s">
        <v>15</v>
      </c>
      <c r="B29" s="148" t="s">
        <v>318</v>
      </c>
      <c r="C29" s="145"/>
      <c r="D29" s="145" t="s">
        <v>334</v>
      </c>
      <c r="E29" s="145" t="s">
        <v>243</v>
      </c>
      <c r="F29" s="145" t="s">
        <v>236</v>
      </c>
      <c r="G29" s="184" t="s">
        <v>339</v>
      </c>
      <c r="H29" s="185">
        <v>1968</v>
      </c>
      <c r="I29" s="185">
        <v>1968</v>
      </c>
      <c r="J29" s="185"/>
      <c r="K29" s="185"/>
      <c r="L29" s="185">
        <v>200</v>
      </c>
      <c r="M29" s="185">
        <v>200</v>
      </c>
      <c r="N29" s="185"/>
      <c r="O29" s="185"/>
      <c r="P29" s="339" t="s">
        <v>339</v>
      </c>
      <c r="Q29" s="340">
        <v>1968</v>
      </c>
      <c r="R29" s="340">
        <v>1968</v>
      </c>
      <c r="S29" s="340"/>
      <c r="T29" s="340"/>
      <c r="U29" s="340">
        <v>200</v>
      </c>
      <c r="V29" s="340">
        <v>200</v>
      </c>
      <c r="W29" s="340"/>
      <c r="X29" s="340"/>
      <c r="Y29" s="339" t="s">
        <v>405</v>
      </c>
      <c r="Z29" s="153">
        <v>1968</v>
      </c>
      <c r="AA29" s="153">
        <v>1968</v>
      </c>
      <c r="AB29" s="153"/>
      <c r="AC29" s="153"/>
      <c r="AD29" s="153">
        <v>200</v>
      </c>
      <c r="AE29" s="153">
        <v>200</v>
      </c>
      <c r="AF29" s="153"/>
      <c r="AG29" s="153"/>
      <c r="AH29" s="145"/>
    </row>
    <row r="30" spans="1:34" ht="38.25">
      <c r="A30" s="143" t="s">
        <v>15</v>
      </c>
      <c r="B30" s="148" t="s">
        <v>331</v>
      </c>
      <c r="C30" s="145"/>
      <c r="D30" s="145" t="s">
        <v>334</v>
      </c>
      <c r="E30" s="145" t="s">
        <v>243</v>
      </c>
      <c r="F30" s="145" t="s">
        <v>236</v>
      </c>
      <c r="G30" s="184" t="s">
        <v>339</v>
      </c>
      <c r="H30" s="185">
        <v>1968</v>
      </c>
      <c r="I30" s="185">
        <v>1968</v>
      </c>
      <c r="J30" s="185"/>
      <c r="K30" s="185"/>
      <c r="L30" s="185">
        <v>200</v>
      </c>
      <c r="M30" s="185">
        <v>200</v>
      </c>
      <c r="N30" s="185"/>
      <c r="O30" s="185"/>
      <c r="P30" s="339" t="s">
        <v>339</v>
      </c>
      <c r="Q30" s="340">
        <v>1968</v>
      </c>
      <c r="R30" s="340">
        <v>1968</v>
      </c>
      <c r="S30" s="340"/>
      <c r="T30" s="340"/>
      <c r="U30" s="340">
        <v>200</v>
      </c>
      <c r="V30" s="340">
        <v>200</v>
      </c>
      <c r="W30" s="340"/>
      <c r="X30" s="340"/>
      <c r="Y30" s="339" t="s">
        <v>384</v>
      </c>
      <c r="Z30" s="153">
        <v>1968</v>
      </c>
      <c r="AA30" s="153">
        <v>1968</v>
      </c>
      <c r="AB30" s="153"/>
      <c r="AC30" s="153"/>
      <c r="AD30" s="153">
        <v>200</v>
      </c>
      <c r="AE30" s="153">
        <v>200</v>
      </c>
      <c r="AF30" s="153"/>
      <c r="AG30" s="153"/>
      <c r="AH30" s="145"/>
    </row>
    <row r="31" spans="1:34" ht="38.25">
      <c r="A31" s="143" t="s">
        <v>15</v>
      </c>
      <c r="B31" s="148" t="s">
        <v>319</v>
      </c>
      <c r="C31" s="145"/>
      <c r="D31" s="145" t="s">
        <v>334</v>
      </c>
      <c r="E31" s="145" t="s">
        <v>243</v>
      </c>
      <c r="F31" s="145" t="s">
        <v>236</v>
      </c>
      <c r="G31" s="184" t="s">
        <v>339</v>
      </c>
      <c r="H31" s="185">
        <v>1968</v>
      </c>
      <c r="I31" s="185">
        <v>1968</v>
      </c>
      <c r="J31" s="185"/>
      <c r="K31" s="185"/>
      <c r="L31" s="185">
        <v>200</v>
      </c>
      <c r="M31" s="185">
        <v>200</v>
      </c>
      <c r="N31" s="185"/>
      <c r="O31" s="185"/>
      <c r="P31" s="339" t="s">
        <v>339</v>
      </c>
      <c r="Q31" s="340">
        <v>1968</v>
      </c>
      <c r="R31" s="340">
        <v>1968</v>
      </c>
      <c r="S31" s="340"/>
      <c r="T31" s="340"/>
      <c r="U31" s="340">
        <v>200</v>
      </c>
      <c r="V31" s="340">
        <v>200</v>
      </c>
      <c r="W31" s="340"/>
      <c r="X31" s="340"/>
      <c r="Y31" s="339" t="s">
        <v>385</v>
      </c>
      <c r="Z31" s="153">
        <v>1968</v>
      </c>
      <c r="AA31" s="153">
        <v>1968</v>
      </c>
      <c r="AB31" s="153"/>
      <c r="AC31" s="153"/>
      <c r="AD31" s="153">
        <v>200</v>
      </c>
      <c r="AE31" s="153">
        <v>200</v>
      </c>
      <c r="AF31" s="153"/>
      <c r="AG31" s="153"/>
      <c r="AH31" s="145"/>
    </row>
    <row r="32" spans="1:34" s="149" customFormat="1" ht="21" customHeight="1">
      <c r="A32" s="199">
        <v>2</v>
      </c>
      <c r="B32" s="199" t="s">
        <v>46</v>
      </c>
      <c r="C32" s="199"/>
      <c r="D32" s="199"/>
      <c r="E32" s="199"/>
      <c r="F32" s="199"/>
      <c r="G32" s="213"/>
      <c r="H32" s="205"/>
      <c r="I32" s="205"/>
      <c r="J32" s="205"/>
      <c r="K32" s="205"/>
      <c r="L32" s="205">
        <f>SUM(L33:L47)</f>
        <v>45043</v>
      </c>
      <c r="M32" s="205">
        <f t="shared" ref="M32:O32" si="15">SUM(M33:M47)</f>
        <v>45043</v>
      </c>
      <c r="N32" s="205">
        <f t="shared" si="15"/>
        <v>0</v>
      </c>
      <c r="O32" s="205">
        <f t="shared" si="15"/>
        <v>0</v>
      </c>
      <c r="P32" s="336"/>
      <c r="Q32" s="337"/>
      <c r="R32" s="337"/>
      <c r="S32" s="337"/>
      <c r="T32" s="337"/>
      <c r="U32" s="337">
        <f>SUM(U33:U47)</f>
        <v>45043</v>
      </c>
      <c r="V32" s="337">
        <f t="shared" ref="V32:X32" si="16">SUM(V33:V47)</f>
        <v>45043</v>
      </c>
      <c r="W32" s="337">
        <f t="shared" si="16"/>
        <v>0</v>
      </c>
      <c r="X32" s="337">
        <f t="shared" si="16"/>
        <v>0</v>
      </c>
      <c r="Y32" s="336"/>
      <c r="Z32" s="154"/>
      <c r="AA32" s="154"/>
      <c r="AB32" s="154">
        <f t="shared" ref="AB32:AD32" si="17">SUM(AB33:AB47)</f>
        <v>0</v>
      </c>
      <c r="AC32" s="154">
        <f t="shared" si="17"/>
        <v>0</v>
      </c>
      <c r="AD32" s="154">
        <f t="shared" si="17"/>
        <v>45043</v>
      </c>
      <c r="AE32" s="154">
        <f>SUM(AE33:AE47)</f>
        <v>45043</v>
      </c>
      <c r="AF32" s="154">
        <f t="shared" ref="AF32:AG32" si="18">SUM(AF33:AF47)</f>
        <v>0</v>
      </c>
      <c r="AG32" s="154">
        <f t="shared" si="18"/>
        <v>0</v>
      </c>
      <c r="AH32" s="199"/>
    </row>
    <row r="33" spans="1:34" ht="38.25">
      <c r="A33" s="143" t="s">
        <v>15</v>
      </c>
      <c r="B33" s="148" t="s">
        <v>288</v>
      </c>
      <c r="C33" s="145"/>
      <c r="D33" s="145" t="s">
        <v>334</v>
      </c>
      <c r="E33" s="145" t="s">
        <v>243</v>
      </c>
      <c r="F33" s="145" t="s">
        <v>236</v>
      </c>
      <c r="G33" s="184" t="s">
        <v>358</v>
      </c>
      <c r="H33" s="185">
        <v>4500</v>
      </c>
      <c r="I33" s="185">
        <v>4500</v>
      </c>
      <c r="J33" s="185"/>
      <c r="K33" s="185"/>
      <c r="L33" s="185">
        <f>I17-L17</f>
        <v>4300</v>
      </c>
      <c r="M33" s="185">
        <f>L33</f>
        <v>4300</v>
      </c>
      <c r="N33" s="185"/>
      <c r="O33" s="185"/>
      <c r="P33" s="339" t="s">
        <v>358</v>
      </c>
      <c r="Q33" s="340">
        <v>4500</v>
      </c>
      <c r="R33" s="340">
        <v>4500</v>
      </c>
      <c r="S33" s="340"/>
      <c r="T33" s="340"/>
      <c r="U33" s="340">
        <f>R17-U17</f>
        <v>4300</v>
      </c>
      <c r="V33" s="340">
        <f>U33</f>
        <v>4300</v>
      </c>
      <c r="W33" s="340"/>
      <c r="X33" s="340"/>
      <c r="Y33" s="339" t="s">
        <v>404</v>
      </c>
      <c r="Z33" s="153">
        <v>4500</v>
      </c>
      <c r="AA33" s="153">
        <v>4500</v>
      </c>
      <c r="AB33" s="153"/>
      <c r="AC33" s="153"/>
      <c r="AD33" s="153">
        <f>AA17-AD17</f>
        <v>4300</v>
      </c>
      <c r="AE33" s="153">
        <f>AD33</f>
        <v>4300</v>
      </c>
      <c r="AF33" s="153"/>
      <c r="AG33" s="153"/>
      <c r="AH33" s="145"/>
    </row>
    <row r="34" spans="1:34" ht="38.25">
      <c r="A34" s="143" t="s">
        <v>15</v>
      </c>
      <c r="B34" s="148" t="s">
        <v>294</v>
      </c>
      <c r="C34" s="145"/>
      <c r="D34" s="145" t="s">
        <v>334</v>
      </c>
      <c r="E34" s="145" t="s">
        <v>243</v>
      </c>
      <c r="F34" s="145" t="s">
        <v>236</v>
      </c>
      <c r="G34" s="184" t="s">
        <v>359</v>
      </c>
      <c r="H34" s="185">
        <v>750</v>
      </c>
      <c r="I34" s="185">
        <v>750</v>
      </c>
      <c r="J34" s="185"/>
      <c r="K34" s="185"/>
      <c r="L34" s="185">
        <f t="shared" ref="L34:L35" si="19">I18-L18</f>
        <v>700</v>
      </c>
      <c r="M34" s="185">
        <f t="shared" ref="M34:M47" si="20">L34</f>
        <v>700</v>
      </c>
      <c r="N34" s="185"/>
      <c r="O34" s="185"/>
      <c r="P34" s="339" t="s">
        <v>359</v>
      </c>
      <c r="Q34" s="340">
        <v>750</v>
      </c>
      <c r="R34" s="340">
        <v>750</v>
      </c>
      <c r="S34" s="340"/>
      <c r="T34" s="340"/>
      <c r="U34" s="340">
        <f t="shared" ref="U34:U35" si="21">R18-U18</f>
        <v>700</v>
      </c>
      <c r="V34" s="340">
        <f t="shared" ref="V34:V36" si="22">U34</f>
        <v>700</v>
      </c>
      <c r="W34" s="340"/>
      <c r="X34" s="340"/>
      <c r="Y34" s="339" t="s">
        <v>403</v>
      </c>
      <c r="Z34" s="153">
        <v>750</v>
      </c>
      <c r="AA34" s="153">
        <v>750</v>
      </c>
      <c r="AB34" s="153"/>
      <c r="AC34" s="153"/>
      <c r="AD34" s="153">
        <f t="shared" ref="AD34:AD35" si="23">AA18-AD18</f>
        <v>700</v>
      </c>
      <c r="AE34" s="153">
        <f t="shared" ref="AE34:AE36" si="24">AD34</f>
        <v>700</v>
      </c>
      <c r="AF34" s="153"/>
      <c r="AG34" s="153"/>
      <c r="AH34" s="145"/>
    </row>
    <row r="35" spans="1:34" ht="38.25">
      <c r="A35" s="143" t="s">
        <v>15</v>
      </c>
      <c r="B35" s="148" t="s">
        <v>295</v>
      </c>
      <c r="C35" s="145"/>
      <c r="D35" s="145" t="s">
        <v>334</v>
      </c>
      <c r="E35" s="145" t="s">
        <v>243</v>
      </c>
      <c r="F35" s="145" t="s">
        <v>236</v>
      </c>
      <c r="G35" s="184" t="s">
        <v>360</v>
      </c>
      <c r="H35" s="185">
        <v>1285</v>
      </c>
      <c r="I35" s="185">
        <v>1285</v>
      </c>
      <c r="J35" s="185"/>
      <c r="K35" s="185"/>
      <c r="L35" s="185">
        <f t="shared" si="19"/>
        <v>1185</v>
      </c>
      <c r="M35" s="185">
        <f t="shared" si="20"/>
        <v>1185</v>
      </c>
      <c r="N35" s="185"/>
      <c r="O35" s="185"/>
      <c r="P35" s="339" t="s">
        <v>360</v>
      </c>
      <c r="Q35" s="340">
        <v>1285</v>
      </c>
      <c r="R35" s="340">
        <v>1285</v>
      </c>
      <c r="S35" s="340"/>
      <c r="T35" s="340"/>
      <c r="U35" s="340">
        <f t="shared" si="21"/>
        <v>1185</v>
      </c>
      <c r="V35" s="340">
        <f t="shared" si="22"/>
        <v>1185</v>
      </c>
      <c r="W35" s="340"/>
      <c r="X35" s="340"/>
      <c r="Y35" s="339" t="s">
        <v>402</v>
      </c>
      <c r="Z35" s="153">
        <v>1285</v>
      </c>
      <c r="AA35" s="153">
        <v>1285</v>
      </c>
      <c r="AB35" s="153"/>
      <c r="AC35" s="153"/>
      <c r="AD35" s="153">
        <f t="shared" si="23"/>
        <v>1185</v>
      </c>
      <c r="AE35" s="153">
        <f t="shared" si="24"/>
        <v>1185</v>
      </c>
      <c r="AF35" s="153"/>
      <c r="AG35" s="153"/>
      <c r="AH35" s="145"/>
    </row>
    <row r="36" spans="1:34" ht="38.25">
      <c r="A36" s="143" t="s">
        <v>15</v>
      </c>
      <c r="B36" s="148" t="s">
        <v>309</v>
      </c>
      <c r="C36" s="145"/>
      <c r="D36" s="145" t="s">
        <v>334</v>
      </c>
      <c r="E36" s="145" t="s">
        <v>243</v>
      </c>
      <c r="F36" s="145" t="s">
        <v>236</v>
      </c>
      <c r="G36" s="184" t="s">
        <v>336</v>
      </c>
      <c r="H36" s="185">
        <v>1628</v>
      </c>
      <c r="I36" s="185">
        <v>1628</v>
      </c>
      <c r="J36" s="185"/>
      <c r="K36" s="185"/>
      <c r="L36" s="185">
        <f>I20-L20</f>
        <v>1428</v>
      </c>
      <c r="M36" s="185">
        <f t="shared" si="20"/>
        <v>1428</v>
      </c>
      <c r="N36" s="185"/>
      <c r="O36" s="185"/>
      <c r="P36" s="339" t="s">
        <v>336</v>
      </c>
      <c r="Q36" s="340">
        <v>1628</v>
      </c>
      <c r="R36" s="340">
        <v>1628</v>
      </c>
      <c r="S36" s="340"/>
      <c r="T36" s="340"/>
      <c r="U36" s="340">
        <f>R20-U20</f>
        <v>1428</v>
      </c>
      <c r="V36" s="340">
        <f t="shared" si="22"/>
        <v>1428</v>
      </c>
      <c r="W36" s="340"/>
      <c r="X36" s="340"/>
      <c r="Y36" s="339" t="s">
        <v>400</v>
      </c>
      <c r="Z36" s="153">
        <v>1628</v>
      </c>
      <c r="AA36" s="153">
        <v>1628</v>
      </c>
      <c r="AB36" s="153"/>
      <c r="AC36" s="153"/>
      <c r="AD36" s="153">
        <f>AA20-AD20</f>
        <v>1428</v>
      </c>
      <c r="AE36" s="153">
        <f t="shared" si="24"/>
        <v>1428</v>
      </c>
      <c r="AF36" s="153"/>
      <c r="AG36" s="153"/>
      <c r="AH36" s="145"/>
    </row>
    <row r="37" spans="1:34" ht="45" customHeight="1">
      <c r="A37" s="143" t="s">
        <v>15</v>
      </c>
      <c r="B37" s="148" t="s">
        <v>310</v>
      </c>
      <c r="C37" s="145"/>
      <c r="D37" s="145" t="s">
        <v>334</v>
      </c>
      <c r="E37" s="145" t="s">
        <v>243</v>
      </c>
      <c r="F37" s="145" t="s">
        <v>236</v>
      </c>
      <c r="G37" s="184" t="s">
        <v>335</v>
      </c>
      <c r="H37" s="185">
        <v>1506.2180000000001</v>
      </c>
      <c r="I37" s="185">
        <v>1506.2180000000001</v>
      </c>
      <c r="J37" s="185"/>
      <c r="K37" s="185"/>
      <c r="L37" s="185">
        <f>M37</f>
        <v>1306</v>
      </c>
      <c r="M37" s="185">
        <v>1306</v>
      </c>
      <c r="N37" s="185"/>
      <c r="O37" s="185"/>
      <c r="P37" s="339" t="s">
        <v>335</v>
      </c>
      <c r="Q37" s="340">
        <v>1506.2180000000001</v>
      </c>
      <c r="R37" s="340">
        <v>1506.2180000000001</v>
      </c>
      <c r="S37" s="340"/>
      <c r="T37" s="340"/>
      <c r="U37" s="340">
        <f>V37</f>
        <v>1306</v>
      </c>
      <c r="V37" s="340">
        <v>1306</v>
      </c>
      <c r="W37" s="340"/>
      <c r="X37" s="340"/>
      <c r="Y37" s="339" t="s">
        <v>401</v>
      </c>
      <c r="Z37" s="153">
        <v>1506.2180000000001</v>
      </c>
      <c r="AA37" s="153">
        <v>1506.2180000000001</v>
      </c>
      <c r="AB37" s="153"/>
      <c r="AC37" s="153"/>
      <c r="AD37" s="153">
        <f>AE37</f>
        <v>1306</v>
      </c>
      <c r="AE37" s="153">
        <v>1306</v>
      </c>
      <c r="AF37" s="153"/>
      <c r="AG37" s="153"/>
      <c r="AH37" s="145"/>
    </row>
    <row r="38" spans="1:34" ht="50.25" customHeight="1">
      <c r="A38" s="143" t="s">
        <v>15</v>
      </c>
      <c r="B38" s="148" t="s">
        <v>311</v>
      </c>
      <c r="C38" s="145"/>
      <c r="D38" s="145" t="s">
        <v>334</v>
      </c>
      <c r="E38" s="145" t="s">
        <v>243</v>
      </c>
      <c r="F38" s="145" t="s">
        <v>236</v>
      </c>
      <c r="G38" s="184" t="s">
        <v>337</v>
      </c>
      <c r="H38" s="185">
        <v>4967.05</v>
      </c>
      <c r="I38" s="185">
        <v>4967.05</v>
      </c>
      <c r="J38" s="185"/>
      <c r="K38" s="185"/>
      <c r="L38" s="185">
        <v>442</v>
      </c>
      <c r="M38" s="185">
        <v>442</v>
      </c>
      <c r="N38" s="185"/>
      <c r="O38" s="185"/>
      <c r="P38" s="339" t="s">
        <v>337</v>
      </c>
      <c r="Q38" s="340">
        <v>4967.05</v>
      </c>
      <c r="R38" s="340">
        <v>4967.05</v>
      </c>
      <c r="S38" s="340"/>
      <c r="T38" s="340"/>
      <c r="U38" s="340">
        <v>442</v>
      </c>
      <c r="V38" s="340">
        <v>442</v>
      </c>
      <c r="W38" s="340"/>
      <c r="X38" s="340"/>
      <c r="Y38" s="339" t="s">
        <v>399</v>
      </c>
      <c r="Z38" s="153">
        <v>4967.05</v>
      </c>
      <c r="AA38" s="153">
        <v>4967.05</v>
      </c>
      <c r="AB38" s="153"/>
      <c r="AC38" s="153"/>
      <c r="AD38" s="153">
        <v>442</v>
      </c>
      <c r="AE38" s="153">
        <v>442</v>
      </c>
      <c r="AF38" s="153"/>
      <c r="AG38" s="153"/>
      <c r="AH38" s="145"/>
    </row>
    <row r="39" spans="1:34" ht="38.25">
      <c r="A39" s="143" t="s">
        <v>15</v>
      </c>
      <c r="B39" s="148" t="s">
        <v>312</v>
      </c>
      <c r="C39" s="145"/>
      <c r="D39" s="145" t="s">
        <v>334</v>
      </c>
      <c r="E39" s="145" t="s">
        <v>243</v>
      </c>
      <c r="F39" s="145" t="s">
        <v>236</v>
      </c>
      <c r="G39" s="184" t="s">
        <v>339</v>
      </c>
      <c r="H39" s="185">
        <v>5890</v>
      </c>
      <c r="I39" s="185">
        <v>5890</v>
      </c>
      <c r="J39" s="185"/>
      <c r="K39" s="185"/>
      <c r="L39" s="185">
        <f>M39</f>
        <v>5690</v>
      </c>
      <c r="M39" s="185">
        <v>5690</v>
      </c>
      <c r="N39" s="185"/>
      <c r="O39" s="185"/>
      <c r="P39" s="339" t="s">
        <v>339</v>
      </c>
      <c r="Q39" s="340">
        <v>5890</v>
      </c>
      <c r="R39" s="340">
        <v>5890</v>
      </c>
      <c r="S39" s="340"/>
      <c r="T39" s="340"/>
      <c r="U39" s="340">
        <f>V39</f>
        <v>5690</v>
      </c>
      <c r="V39" s="340">
        <v>5690</v>
      </c>
      <c r="W39" s="340"/>
      <c r="X39" s="340"/>
      <c r="Y39" s="339" t="s">
        <v>380</v>
      </c>
      <c r="Z39" s="153">
        <v>5890</v>
      </c>
      <c r="AA39" s="153">
        <v>5890</v>
      </c>
      <c r="AB39" s="153"/>
      <c r="AC39" s="153"/>
      <c r="AD39" s="153">
        <f>AE39</f>
        <v>5690</v>
      </c>
      <c r="AE39" s="153">
        <v>5690</v>
      </c>
      <c r="AF39" s="153"/>
      <c r="AG39" s="153"/>
      <c r="AH39" s="144"/>
    </row>
    <row r="40" spans="1:34" ht="38.25">
      <c r="A40" s="143" t="s">
        <v>15</v>
      </c>
      <c r="B40" s="148" t="s">
        <v>313</v>
      </c>
      <c r="C40" s="145"/>
      <c r="D40" s="145" t="s">
        <v>334</v>
      </c>
      <c r="E40" s="145" t="s">
        <v>243</v>
      </c>
      <c r="F40" s="145" t="s">
        <v>236</v>
      </c>
      <c r="G40" s="184" t="s">
        <v>339</v>
      </c>
      <c r="H40" s="185">
        <v>4842</v>
      </c>
      <c r="I40" s="185">
        <v>4842</v>
      </c>
      <c r="J40" s="185"/>
      <c r="K40" s="185"/>
      <c r="L40" s="185">
        <f>M40</f>
        <v>4642</v>
      </c>
      <c r="M40" s="185">
        <v>4642</v>
      </c>
      <c r="N40" s="185"/>
      <c r="O40" s="185"/>
      <c r="P40" s="339" t="s">
        <v>339</v>
      </c>
      <c r="Q40" s="340">
        <v>4842</v>
      </c>
      <c r="R40" s="340">
        <v>4842</v>
      </c>
      <c r="S40" s="340"/>
      <c r="T40" s="340"/>
      <c r="U40" s="340">
        <f>V40</f>
        <v>4642</v>
      </c>
      <c r="V40" s="340">
        <v>4642</v>
      </c>
      <c r="W40" s="340"/>
      <c r="X40" s="340"/>
      <c r="Y40" s="339" t="s">
        <v>379</v>
      </c>
      <c r="Z40" s="153">
        <v>4842</v>
      </c>
      <c r="AA40" s="153">
        <v>4842</v>
      </c>
      <c r="AB40" s="153"/>
      <c r="AC40" s="153"/>
      <c r="AD40" s="153">
        <f>AE40</f>
        <v>4642</v>
      </c>
      <c r="AE40" s="153">
        <v>4642</v>
      </c>
      <c r="AF40" s="153"/>
      <c r="AG40" s="153"/>
      <c r="AH40" s="144"/>
    </row>
    <row r="41" spans="1:34" ht="38.25">
      <c r="A41" s="143" t="s">
        <v>15</v>
      </c>
      <c r="B41" s="148" t="s">
        <v>314</v>
      </c>
      <c r="C41" s="145"/>
      <c r="D41" s="145" t="s">
        <v>334</v>
      </c>
      <c r="E41" s="145" t="s">
        <v>243</v>
      </c>
      <c r="F41" s="145" t="s">
        <v>236</v>
      </c>
      <c r="G41" s="184" t="s">
        <v>339</v>
      </c>
      <c r="H41" s="185">
        <v>6851</v>
      </c>
      <c r="I41" s="185">
        <v>6851</v>
      </c>
      <c r="J41" s="185"/>
      <c r="K41" s="185"/>
      <c r="L41" s="185">
        <f t="shared" ref="L41:L47" si="25">I25-L25</f>
        <v>6651</v>
      </c>
      <c r="M41" s="185">
        <f t="shared" si="20"/>
        <v>6651</v>
      </c>
      <c r="N41" s="185"/>
      <c r="O41" s="185"/>
      <c r="P41" s="339" t="s">
        <v>339</v>
      </c>
      <c r="Q41" s="340">
        <v>6851</v>
      </c>
      <c r="R41" s="340">
        <v>6851</v>
      </c>
      <c r="S41" s="340"/>
      <c r="T41" s="340"/>
      <c r="U41" s="340">
        <f t="shared" ref="U41:U47" si="26">R25-U25</f>
        <v>6651</v>
      </c>
      <c r="V41" s="340">
        <f t="shared" ref="V41:V47" si="27">U41</f>
        <v>6651</v>
      </c>
      <c r="W41" s="340"/>
      <c r="X41" s="340"/>
      <c r="Y41" s="339" t="s">
        <v>381</v>
      </c>
      <c r="Z41" s="153">
        <v>6851</v>
      </c>
      <c r="AA41" s="153">
        <v>6851</v>
      </c>
      <c r="AB41" s="153"/>
      <c r="AC41" s="153"/>
      <c r="AD41" s="153">
        <f t="shared" ref="AD41:AD47" si="28">AA25-AD25</f>
        <v>6651</v>
      </c>
      <c r="AE41" s="153">
        <f t="shared" ref="AE41:AE47" si="29">AD41</f>
        <v>6651</v>
      </c>
      <c r="AF41" s="153"/>
      <c r="AG41" s="153"/>
      <c r="AH41" s="145"/>
    </row>
    <row r="42" spans="1:34" ht="38.25">
      <c r="A42" s="143" t="s">
        <v>15</v>
      </c>
      <c r="B42" s="148" t="s">
        <v>315</v>
      </c>
      <c r="C42" s="145"/>
      <c r="D42" s="145" t="s">
        <v>334</v>
      </c>
      <c r="E42" s="145" t="s">
        <v>243</v>
      </c>
      <c r="F42" s="145" t="s">
        <v>236</v>
      </c>
      <c r="G42" s="184" t="s">
        <v>339</v>
      </c>
      <c r="H42" s="185">
        <v>3808</v>
      </c>
      <c r="I42" s="185">
        <v>3808</v>
      </c>
      <c r="J42" s="185"/>
      <c r="K42" s="185"/>
      <c r="L42" s="185">
        <f t="shared" si="25"/>
        <v>3608</v>
      </c>
      <c r="M42" s="185">
        <f t="shared" si="20"/>
        <v>3608</v>
      </c>
      <c r="N42" s="185"/>
      <c r="O42" s="185"/>
      <c r="P42" s="339" t="s">
        <v>339</v>
      </c>
      <c r="Q42" s="340">
        <v>3808</v>
      </c>
      <c r="R42" s="340">
        <v>3808</v>
      </c>
      <c r="S42" s="340"/>
      <c r="T42" s="340"/>
      <c r="U42" s="340">
        <f t="shared" si="26"/>
        <v>3608</v>
      </c>
      <c r="V42" s="340">
        <f t="shared" si="27"/>
        <v>3608</v>
      </c>
      <c r="W42" s="340"/>
      <c r="X42" s="340"/>
      <c r="Y42" s="339" t="s">
        <v>382</v>
      </c>
      <c r="Z42" s="153">
        <v>3808</v>
      </c>
      <c r="AA42" s="153">
        <v>3808</v>
      </c>
      <c r="AB42" s="153"/>
      <c r="AC42" s="153"/>
      <c r="AD42" s="153">
        <f t="shared" si="28"/>
        <v>3608</v>
      </c>
      <c r="AE42" s="153">
        <f t="shared" si="29"/>
        <v>3608</v>
      </c>
      <c r="AF42" s="153"/>
      <c r="AG42" s="153"/>
      <c r="AH42" s="145"/>
    </row>
    <row r="43" spans="1:34" ht="38.25">
      <c r="A43" s="143" t="s">
        <v>15</v>
      </c>
      <c r="B43" s="148" t="s">
        <v>316</v>
      </c>
      <c r="C43" s="145"/>
      <c r="D43" s="145" t="s">
        <v>334</v>
      </c>
      <c r="E43" s="145" t="s">
        <v>243</v>
      </c>
      <c r="F43" s="145" t="s">
        <v>236</v>
      </c>
      <c r="G43" s="184" t="s">
        <v>339</v>
      </c>
      <c r="H43" s="185">
        <v>5957</v>
      </c>
      <c r="I43" s="185">
        <v>5957</v>
      </c>
      <c r="J43" s="185"/>
      <c r="K43" s="185"/>
      <c r="L43" s="185">
        <f t="shared" si="25"/>
        <v>5757</v>
      </c>
      <c r="M43" s="185">
        <f t="shared" si="20"/>
        <v>5757</v>
      </c>
      <c r="N43" s="185"/>
      <c r="O43" s="185"/>
      <c r="P43" s="339" t="s">
        <v>339</v>
      </c>
      <c r="Q43" s="340">
        <v>5957</v>
      </c>
      <c r="R43" s="340">
        <v>5957</v>
      </c>
      <c r="S43" s="340"/>
      <c r="T43" s="340"/>
      <c r="U43" s="340">
        <f t="shared" si="26"/>
        <v>5757</v>
      </c>
      <c r="V43" s="340">
        <f t="shared" si="27"/>
        <v>5757</v>
      </c>
      <c r="W43" s="340"/>
      <c r="X43" s="340"/>
      <c r="Y43" s="339" t="s">
        <v>383</v>
      </c>
      <c r="Z43" s="153">
        <v>5957</v>
      </c>
      <c r="AA43" s="153">
        <v>5957</v>
      </c>
      <c r="AB43" s="153"/>
      <c r="AC43" s="153"/>
      <c r="AD43" s="153">
        <f t="shared" si="28"/>
        <v>5757</v>
      </c>
      <c r="AE43" s="153">
        <f t="shared" si="29"/>
        <v>5757</v>
      </c>
      <c r="AF43" s="153"/>
      <c r="AG43" s="153"/>
      <c r="AH43" s="145"/>
    </row>
    <row r="44" spans="1:34" ht="38.25">
      <c r="A44" s="143" t="s">
        <v>15</v>
      </c>
      <c r="B44" s="148" t="s">
        <v>317</v>
      </c>
      <c r="C44" s="145"/>
      <c r="D44" s="145" t="s">
        <v>334</v>
      </c>
      <c r="E44" s="145" t="s">
        <v>243</v>
      </c>
      <c r="F44" s="145" t="s">
        <v>236</v>
      </c>
      <c r="G44" s="184" t="s">
        <v>339</v>
      </c>
      <c r="H44" s="185">
        <v>4230</v>
      </c>
      <c r="I44" s="185">
        <v>4230</v>
      </c>
      <c r="J44" s="185"/>
      <c r="K44" s="185"/>
      <c r="L44" s="185">
        <f t="shared" si="25"/>
        <v>4030</v>
      </c>
      <c r="M44" s="185">
        <f t="shared" si="20"/>
        <v>4030</v>
      </c>
      <c r="N44" s="185"/>
      <c r="O44" s="185"/>
      <c r="P44" s="339" t="s">
        <v>339</v>
      </c>
      <c r="Q44" s="340">
        <v>4230</v>
      </c>
      <c r="R44" s="340">
        <v>4230</v>
      </c>
      <c r="S44" s="340"/>
      <c r="T44" s="340"/>
      <c r="U44" s="340">
        <f t="shared" si="26"/>
        <v>4030</v>
      </c>
      <c r="V44" s="340">
        <f t="shared" si="27"/>
        <v>4030</v>
      </c>
      <c r="W44" s="340"/>
      <c r="X44" s="340"/>
      <c r="Y44" s="339" t="s">
        <v>398</v>
      </c>
      <c r="Z44" s="153">
        <v>4230</v>
      </c>
      <c r="AA44" s="153">
        <v>4230</v>
      </c>
      <c r="AB44" s="153"/>
      <c r="AC44" s="153"/>
      <c r="AD44" s="153">
        <f t="shared" si="28"/>
        <v>4030</v>
      </c>
      <c r="AE44" s="153">
        <f t="shared" si="29"/>
        <v>4030</v>
      </c>
      <c r="AF44" s="153"/>
      <c r="AG44" s="153"/>
      <c r="AH44" s="145"/>
    </row>
    <row r="45" spans="1:34" ht="38.25">
      <c r="A45" s="143" t="s">
        <v>15</v>
      </c>
      <c r="B45" s="148" t="s">
        <v>318</v>
      </c>
      <c r="C45" s="145"/>
      <c r="D45" s="145" t="s">
        <v>334</v>
      </c>
      <c r="E45" s="145" t="s">
        <v>243</v>
      </c>
      <c r="F45" s="145" t="s">
        <v>236</v>
      </c>
      <c r="G45" s="184" t="s">
        <v>339</v>
      </c>
      <c r="H45" s="185">
        <v>1968</v>
      </c>
      <c r="I45" s="185">
        <v>1968</v>
      </c>
      <c r="J45" s="185"/>
      <c r="K45" s="185"/>
      <c r="L45" s="185">
        <f t="shared" si="25"/>
        <v>1768</v>
      </c>
      <c r="M45" s="185">
        <f t="shared" si="20"/>
        <v>1768</v>
      </c>
      <c r="N45" s="185"/>
      <c r="O45" s="185"/>
      <c r="P45" s="339" t="s">
        <v>339</v>
      </c>
      <c r="Q45" s="340">
        <v>1968</v>
      </c>
      <c r="R45" s="340">
        <v>1968</v>
      </c>
      <c r="S45" s="340"/>
      <c r="T45" s="340"/>
      <c r="U45" s="340">
        <f t="shared" si="26"/>
        <v>1768</v>
      </c>
      <c r="V45" s="340">
        <f t="shared" si="27"/>
        <v>1768</v>
      </c>
      <c r="W45" s="340"/>
      <c r="X45" s="340"/>
      <c r="Y45" s="339" t="s">
        <v>397</v>
      </c>
      <c r="Z45" s="153">
        <v>1968</v>
      </c>
      <c r="AA45" s="153">
        <v>1968</v>
      </c>
      <c r="AB45" s="153"/>
      <c r="AC45" s="153"/>
      <c r="AD45" s="153">
        <f t="shared" si="28"/>
        <v>1768</v>
      </c>
      <c r="AE45" s="153">
        <f t="shared" si="29"/>
        <v>1768</v>
      </c>
      <c r="AF45" s="153"/>
      <c r="AG45" s="153"/>
      <c r="AH45" s="145"/>
    </row>
    <row r="46" spans="1:34" ht="38.25">
      <c r="A46" s="143" t="s">
        <v>15</v>
      </c>
      <c r="B46" s="148" t="s">
        <v>331</v>
      </c>
      <c r="C46" s="145"/>
      <c r="D46" s="145" t="s">
        <v>334</v>
      </c>
      <c r="E46" s="145" t="s">
        <v>243</v>
      </c>
      <c r="F46" s="145" t="s">
        <v>236</v>
      </c>
      <c r="G46" s="184" t="s">
        <v>339</v>
      </c>
      <c r="H46" s="185">
        <v>1968</v>
      </c>
      <c r="I46" s="185">
        <v>1968</v>
      </c>
      <c r="J46" s="185"/>
      <c r="K46" s="185"/>
      <c r="L46" s="185">
        <f t="shared" si="25"/>
        <v>1768</v>
      </c>
      <c r="M46" s="185">
        <f t="shared" si="20"/>
        <v>1768</v>
      </c>
      <c r="N46" s="185"/>
      <c r="O46" s="185"/>
      <c r="P46" s="339" t="s">
        <v>339</v>
      </c>
      <c r="Q46" s="340">
        <v>1968</v>
      </c>
      <c r="R46" s="340">
        <v>1968</v>
      </c>
      <c r="S46" s="340"/>
      <c r="T46" s="340"/>
      <c r="U46" s="340">
        <f t="shared" si="26"/>
        <v>1768</v>
      </c>
      <c r="V46" s="340">
        <f t="shared" si="27"/>
        <v>1768</v>
      </c>
      <c r="W46" s="340"/>
      <c r="X46" s="340"/>
      <c r="Y46" s="339" t="s">
        <v>384</v>
      </c>
      <c r="Z46" s="153">
        <v>1968</v>
      </c>
      <c r="AA46" s="153">
        <v>1968</v>
      </c>
      <c r="AB46" s="153"/>
      <c r="AC46" s="153"/>
      <c r="AD46" s="153">
        <f t="shared" si="28"/>
        <v>1768</v>
      </c>
      <c r="AE46" s="153">
        <f t="shared" si="29"/>
        <v>1768</v>
      </c>
      <c r="AF46" s="153"/>
      <c r="AG46" s="153"/>
      <c r="AH46" s="145"/>
    </row>
    <row r="47" spans="1:34" ht="38.25">
      <c r="A47" s="143" t="s">
        <v>15</v>
      </c>
      <c r="B47" s="148" t="s">
        <v>319</v>
      </c>
      <c r="C47" s="145"/>
      <c r="D47" s="145" t="s">
        <v>334</v>
      </c>
      <c r="E47" s="145" t="s">
        <v>243</v>
      </c>
      <c r="F47" s="145" t="s">
        <v>236</v>
      </c>
      <c r="G47" s="184" t="s">
        <v>339</v>
      </c>
      <c r="H47" s="185">
        <v>1968</v>
      </c>
      <c r="I47" s="185">
        <v>1968</v>
      </c>
      <c r="J47" s="185"/>
      <c r="K47" s="185"/>
      <c r="L47" s="185">
        <f t="shared" si="25"/>
        <v>1768</v>
      </c>
      <c r="M47" s="185">
        <f t="shared" si="20"/>
        <v>1768</v>
      </c>
      <c r="N47" s="185"/>
      <c r="O47" s="185"/>
      <c r="P47" s="339" t="s">
        <v>339</v>
      </c>
      <c r="Q47" s="340">
        <v>1968</v>
      </c>
      <c r="R47" s="340">
        <v>1968</v>
      </c>
      <c r="S47" s="340"/>
      <c r="T47" s="340"/>
      <c r="U47" s="340">
        <f t="shared" si="26"/>
        <v>1768</v>
      </c>
      <c r="V47" s="340">
        <f t="shared" si="27"/>
        <v>1768</v>
      </c>
      <c r="W47" s="340"/>
      <c r="X47" s="340"/>
      <c r="Y47" s="339" t="s">
        <v>385</v>
      </c>
      <c r="Z47" s="153">
        <v>1968</v>
      </c>
      <c r="AA47" s="153">
        <v>1968</v>
      </c>
      <c r="AB47" s="153"/>
      <c r="AC47" s="153"/>
      <c r="AD47" s="153">
        <f t="shared" si="28"/>
        <v>1768</v>
      </c>
      <c r="AE47" s="153">
        <f t="shared" si="29"/>
        <v>1768</v>
      </c>
      <c r="AF47" s="153"/>
      <c r="AG47" s="153"/>
      <c r="AH47" s="145"/>
    </row>
    <row r="48" spans="1:34" s="162" customFormat="1" ht="35.25" customHeight="1">
      <c r="A48" s="158" t="s">
        <v>20</v>
      </c>
      <c r="B48" s="159" t="s">
        <v>321</v>
      </c>
      <c r="C48" s="158"/>
      <c r="D48" s="158"/>
      <c r="E48" s="158"/>
      <c r="F48" s="158"/>
      <c r="G48" s="207"/>
      <c r="H48" s="208"/>
      <c r="I48" s="208"/>
      <c r="J48" s="208"/>
      <c r="K48" s="208"/>
      <c r="L48" s="208">
        <f t="shared" ref="L48:O48" si="30">L49+L52</f>
        <v>13160</v>
      </c>
      <c r="M48" s="208">
        <f t="shared" si="30"/>
        <v>13160</v>
      </c>
      <c r="N48" s="208">
        <f t="shared" si="30"/>
        <v>0</v>
      </c>
      <c r="O48" s="208">
        <f t="shared" si="30"/>
        <v>0</v>
      </c>
      <c r="P48" s="341"/>
      <c r="Q48" s="342"/>
      <c r="R48" s="342"/>
      <c r="S48" s="342"/>
      <c r="T48" s="342"/>
      <c r="U48" s="342">
        <f t="shared" ref="U48:X48" si="31">U49+U52</f>
        <v>13160</v>
      </c>
      <c r="V48" s="342">
        <f t="shared" si="31"/>
        <v>13160</v>
      </c>
      <c r="W48" s="342">
        <f t="shared" si="31"/>
        <v>0</v>
      </c>
      <c r="X48" s="342">
        <f t="shared" si="31"/>
        <v>0</v>
      </c>
      <c r="Y48" s="341"/>
      <c r="Z48" s="160"/>
      <c r="AA48" s="160"/>
      <c r="AB48" s="160"/>
      <c r="AC48" s="160"/>
      <c r="AD48" s="160">
        <f t="shared" ref="AD48:AG48" si="32">AD49+AD52</f>
        <v>13160</v>
      </c>
      <c r="AE48" s="160">
        <f>AE49+AE52</f>
        <v>13160</v>
      </c>
      <c r="AF48" s="160">
        <f t="shared" si="32"/>
        <v>0</v>
      </c>
      <c r="AG48" s="160">
        <f t="shared" si="32"/>
        <v>0</v>
      </c>
      <c r="AH48" s="161"/>
    </row>
    <row r="49" spans="1:34" ht="21.95" customHeight="1">
      <c r="A49" s="199">
        <v>1</v>
      </c>
      <c r="B49" s="199" t="s">
        <v>45</v>
      </c>
      <c r="C49" s="199"/>
      <c r="D49" s="199"/>
      <c r="E49" s="155"/>
      <c r="F49" s="155"/>
      <c r="G49" s="206"/>
      <c r="H49" s="205"/>
      <c r="I49" s="205"/>
      <c r="J49" s="205"/>
      <c r="K49" s="205"/>
      <c r="L49" s="205">
        <f>SUM(L50:L51)</f>
        <v>1000</v>
      </c>
      <c r="M49" s="205">
        <f t="shared" ref="M49:O49" si="33">SUM(M50:M51)</f>
        <v>1000</v>
      </c>
      <c r="N49" s="205">
        <f t="shared" si="33"/>
        <v>0</v>
      </c>
      <c r="O49" s="205">
        <f t="shared" si="33"/>
        <v>0</v>
      </c>
      <c r="P49" s="338"/>
      <c r="Q49" s="337"/>
      <c r="R49" s="337"/>
      <c r="S49" s="337"/>
      <c r="T49" s="337"/>
      <c r="U49" s="337">
        <f>SUM(U50:U51)</f>
        <v>1000</v>
      </c>
      <c r="V49" s="337">
        <f t="shared" ref="V49:X49" si="34">SUM(V50:V51)</f>
        <v>1000</v>
      </c>
      <c r="W49" s="337">
        <f t="shared" si="34"/>
        <v>0</v>
      </c>
      <c r="X49" s="337">
        <f t="shared" si="34"/>
        <v>0</v>
      </c>
      <c r="Y49" s="338"/>
      <c r="Z49" s="154"/>
      <c r="AA49" s="154"/>
      <c r="AB49" s="154"/>
      <c r="AC49" s="154"/>
      <c r="AD49" s="154">
        <f>SUM(AD50:AD51)</f>
        <v>1000</v>
      </c>
      <c r="AE49" s="154">
        <f>SUM(AE50:AE51)</f>
        <v>1000</v>
      </c>
      <c r="AF49" s="154">
        <f t="shared" ref="AF49:AG49" si="35">SUM(AF50:AF51)</f>
        <v>0</v>
      </c>
      <c r="AG49" s="154">
        <f t="shared" si="35"/>
        <v>0</v>
      </c>
      <c r="AH49" s="199"/>
    </row>
    <row r="50" spans="1:34" ht="38.25">
      <c r="A50" s="143" t="s">
        <v>15</v>
      </c>
      <c r="B50" s="147" t="s">
        <v>299</v>
      </c>
      <c r="C50" s="145"/>
      <c r="D50" s="145" t="s">
        <v>334</v>
      </c>
      <c r="E50" s="163" t="s">
        <v>348</v>
      </c>
      <c r="F50" s="163"/>
      <c r="G50" s="186" t="s">
        <v>339</v>
      </c>
      <c r="H50" s="185">
        <v>8000</v>
      </c>
      <c r="I50" s="185">
        <v>8000</v>
      </c>
      <c r="J50" s="185"/>
      <c r="K50" s="185"/>
      <c r="L50" s="185">
        <v>500</v>
      </c>
      <c r="M50" s="185">
        <v>500</v>
      </c>
      <c r="N50" s="185"/>
      <c r="O50" s="185"/>
      <c r="P50" s="343" t="s">
        <v>339</v>
      </c>
      <c r="Q50" s="340">
        <v>8000</v>
      </c>
      <c r="R50" s="340">
        <v>8000</v>
      </c>
      <c r="S50" s="340"/>
      <c r="T50" s="340"/>
      <c r="U50" s="340">
        <v>500</v>
      </c>
      <c r="V50" s="340">
        <v>500</v>
      </c>
      <c r="W50" s="340"/>
      <c r="X50" s="340"/>
      <c r="Y50" s="343" t="s">
        <v>386</v>
      </c>
      <c r="Z50" s="153">
        <v>8000</v>
      </c>
      <c r="AA50" s="153">
        <v>8000</v>
      </c>
      <c r="AB50" s="153"/>
      <c r="AC50" s="153"/>
      <c r="AD50" s="153">
        <v>500</v>
      </c>
      <c r="AE50" s="153">
        <v>500</v>
      </c>
      <c r="AF50" s="153"/>
      <c r="AG50" s="153"/>
      <c r="AH50" s="145"/>
    </row>
    <row r="51" spans="1:34" ht="38.25">
      <c r="A51" s="143" t="s">
        <v>15</v>
      </c>
      <c r="B51" s="147" t="s">
        <v>300</v>
      </c>
      <c r="C51" s="145"/>
      <c r="D51" s="145" t="s">
        <v>334</v>
      </c>
      <c r="E51" s="163" t="s">
        <v>237</v>
      </c>
      <c r="F51" s="163"/>
      <c r="G51" s="186" t="s">
        <v>339</v>
      </c>
      <c r="H51" s="185">
        <f>I51</f>
        <v>5160</v>
      </c>
      <c r="I51" s="185">
        <v>5160</v>
      </c>
      <c r="J51" s="185"/>
      <c r="K51" s="185"/>
      <c r="L51" s="185">
        <v>500</v>
      </c>
      <c r="M51" s="185">
        <v>500</v>
      </c>
      <c r="N51" s="185"/>
      <c r="O51" s="185"/>
      <c r="P51" s="343" t="s">
        <v>339</v>
      </c>
      <c r="Q51" s="340">
        <f>R51</f>
        <v>5160</v>
      </c>
      <c r="R51" s="340">
        <v>5160</v>
      </c>
      <c r="S51" s="340"/>
      <c r="T51" s="340"/>
      <c r="U51" s="340">
        <v>500</v>
      </c>
      <c r="V51" s="340">
        <v>500</v>
      </c>
      <c r="W51" s="340"/>
      <c r="X51" s="340"/>
      <c r="Y51" s="343" t="s">
        <v>387</v>
      </c>
      <c r="Z51" s="153">
        <f>AA51</f>
        <v>5160</v>
      </c>
      <c r="AA51" s="153">
        <v>5160</v>
      </c>
      <c r="AB51" s="153"/>
      <c r="AC51" s="153"/>
      <c r="AD51" s="153">
        <v>500</v>
      </c>
      <c r="AE51" s="153">
        <v>500</v>
      </c>
      <c r="AF51" s="153"/>
      <c r="AG51" s="153"/>
      <c r="AH51" s="145"/>
    </row>
    <row r="52" spans="1:34" s="149" customFormat="1" ht="22.5" customHeight="1">
      <c r="A52" s="199">
        <v>2</v>
      </c>
      <c r="B52" s="199" t="s">
        <v>46</v>
      </c>
      <c r="C52" s="199"/>
      <c r="D52" s="199"/>
      <c r="E52" s="199"/>
      <c r="F52" s="199"/>
      <c r="G52" s="213"/>
      <c r="H52" s="205"/>
      <c r="I52" s="205"/>
      <c r="J52" s="205">
        <f t="shared" ref="J52:K52" si="36">SUM(J53:J54)</f>
        <v>0</v>
      </c>
      <c r="K52" s="205">
        <f t="shared" si="36"/>
        <v>0</v>
      </c>
      <c r="L52" s="205">
        <f>SUM(L53:L54)</f>
        <v>12160</v>
      </c>
      <c r="M52" s="205">
        <f t="shared" ref="M52:O52" si="37">SUM(M53:M54)</f>
        <v>12160</v>
      </c>
      <c r="N52" s="205">
        <f t="shared" si="37"/>
        <v>0</v>
      </c>
      <c r="O52" s="205">
        <f t="shared" si="37"/>
        <v>0</v>
      </c>
      <c r="P52" s="336"/>
      <c r="Q52" s="337"/>
      <c r="R52" s="337"/>
      <c r="S52" s="337">
        <f t="shared" ref="S52:T52" si="38">SUM(S53:S54)</f>
        <v>0</v>
      </c>
      <c r="T52" s="337">
        <f t="shared" si="38"/>
        <v>0</v>
      </c>
      <c r="U52" s="337">
        <f>SUM(U53:U54)</f>
        <v>12160</v>
      </c>
      <c r="V52" s="337">
        <f t="shared" ref="V52:X52" si="39">SUM(V53:V54)</f>
        <v>12160</v>
      </c>
      <c r="W52" s="337">
        <f t="shared" si="39"/>
        <v>0</v>
      </c>
      <c r="X52" s="337">
        <f t="shared" si="39"/>
        <v>0</v>
      </c>
      <c r="Y52" s="336"/>
      <c r="Z52" s="154"/>
      <c r="AA52" s="154"/>
      <c r="AB52" s="154">
        <f t="shared" ref="AB52:AD52" si="40">SUM(AB53:AB54)</f>
        <v>0</v>
      </c>
      <c r="AC52" s="154">
        <f t="shared" si="40"/>
        <v>0</v>
      </c>
      <c r="AD52" s="154">
        <f t="shared" si="40"/>
        <v>12160</v>
      </c>
      <c r="AE52" s="154">
        <f>SUM(AE53:AE54)</f>
        <v>12160</v>
      </c>
      <c r="AF52" s="154">
        <f t="shared" ref="AF52:AG52" si="41">SUM(AF53:AF54)</f>
        <v>0</v>
      </c>
      <c r="AG52" s="154">
        <f t="shared" si="41"/>
        <v>0</v>
      </c>
      <c r="AH52" s="199"/>
    </row>
    <row r="53" spans="1:34" ht="38.25">
      <c r="A53" s="143" t="s">
        <v>15</v>
      </c>
      <c r="B53" s="147" t="s">
        <v>299</v>
      </c>
      <c r="C53" s="145"/>
      <c r="D53" s="145" t="s">
        <v>334</v>
      </c>
      <c r="E53" s="163" t="s">
        <v>348</v>
      </c>
      <c r="F53" s="163"/>
      <c r="G53" s="186" t="s">
        <v>339</v>
      </c>
      <c r="H53" s="185">
        <v>8000</v>
      </c>
      <c r="I53" s="185">
        <v>8000</v>
      </c>
      <c r="J53" s="185"/>
      <c r="K53" s="185"/>
      <c r="L53" s="185">
        <f>I50-L50</f>
        <v>7500</v>
      </c>
      <c r="M53" s="185">
        <f>L53</f>
        <v>7500</v>
      </c>
      <c r="N53" s="185"/>
      <c r="O53" s="185"/>
      <c r="P53" s="343" t="s">
        <v>339</v>
      </c>
      <c r="Q53" s="340">
        <v>8000</v>
      </c>
      <c r="R53" s="340">
        <v>8000</v>
      </c>
      <c r="S53" s="340"/>
      <c r="T53" s="340"/>
      <c r="U53" s="340">
        <f>R50-U50</f>
        <v>7500</v>
      </c>
      <c r="V53" s="340">
        <f>U53</f>
        <v>7500</v>
      </c>
      <c r="W53" s="340"/>
      <c r="X53" s="340"/>
      <c r="Y53" s="343" t="s">
        <v>386</v>
      </c>
      <c r="Z53" s="153">
        <v>8000</v>
      </c>
      <c r="AA53" s="153">
        <v>8000</v>
      </c>
      <c r="AB53" s="153"/>
      <c r="AC53" s="153"/>
      <c r="AD53" s="153">
        <f>AA50-AD50</f>
        <v>7500</v>
      </c>
      <c r="AE53" s="153">
        <f>AD53</f>
        <v>7500</v>
      </c>
      <c r="AF53" s="153"/>
      <c r="AG53" s="153"/>
      <c r="AH53" s="145"/>
    </row>
    <row r="54" spans="1:34" ht="38.25">
      <c r="A54" s="143" t="s">
        <v>15</v>
      </c>
      <c r="B54" s="147" t="s">
        <v>300</v>
      </c>
      <c r="C54" s="145"/>
      <c r="D54" s="145" t="s">
        <v>334</v>
      </c>
      <c r="E54" s="163" t="s">
        <v>237</v>
      </c>
      <c r="F54" s="163"/>
      <c r="G54" s="186" t="s">
        <v>339</v>
      </c>
      <c r="H54" s="185">
        <f>I54</f>
        <v>5160</v>
      </c>
      <c r="I54" s="185">
        <v>5160</v>
      </c>
      <c r="J54" s="185"/>
      <c r="K54" s="185"/>
      <c r="L54" s="185">
        <f>I51-L51</f>
        <v>4660</v>
      </c>
      <c r="M54" s="185">
        <f>L54</f>
        <v>4660</v>
      </c>
      <c r="N54" s="185"/>
      <c r="O54" s="185"/>
      <c r="P54" s="343" t="s">
        <v>339</v>
      </c>
      <c r="Q54" s="340">
        <f>R54</f>
        <v>5160</v>
      </c>
      <c r="R54" s="340">
        <v>5160</v>
      </c>
      <c r="S54" s="340"/>
      <c r="T54" s="340"/>
      <c r="U54" s="340">
        <f>R51-U51</f>
        <v>4660</v>
      </c>
      <c r="V54" s="340">
        <f>U54</f>
        <v>4660</v>
      </c>
      <c r="W54" s="340"/>
      <c r="X54" s="340"/>
      <c r="Y54" s="343" t="s">
        <v>387</v>
      </c>
      <c r="Z54" s="153">
        <f>AA54</f>
        <v>5160</v>
      </c>
      <c r="AA54" s="153">
        <v>5160</v>
      </c>
      <c r="AB54" s="153"/>
      <c r="AC54" s="153"/>
      <c r="AD54" s="153">
        <f>AA51-AD51</f>
        <v>4660</v>
      </c>
      <c r="AE54" s="153">
        <f>AD54</f>
        <v>4660</v>
      </c>
      <c r="AF54" s="153"/>
      <c r="AG54" s="153"/>
      <c r="AH54" s="145"/>
    </row>
    <row r="55" spans="1:34" s="162" customFormat="1" ht="23.25" customHeight="1">
      <c r="A55" s="158" t="s">
        <v>66</v>
      </c>
      <c r="B55" s="159" t="s">
        <v>322</v>
      </c>
      <c r="C55" s="158"/>
      <c r="D55" s="158"/>
      <c r="E55" s="158"/>
      <c r="F55" s="158"/>
      <c r="G55" s="207"/>
      <c r="H55" s="208"/>
      <c r="I55" s="208"/>
      <c r="J55" s="208"/>
      <c r="K55" s="208"/>
      <c r="L55" s="208">
        <f>L56+L58</f>
        <v>10000</v>
      </c>
      <c r="M55" s="208">
        <f>M56+M58</f>
        <v>10000</v>
      </c>
      <c r="N55" s="208">
        <f>N56+N58</f>
        <v>0</v>
      </c>
      <c r="O55" s="208">
        <f>O56+O58</f>
        <v>0</v>
      </c>
      <c r="P55" s="341"/>
      <c r="Q55" s="342"/>
      <c r="R55" s="342"/>
      <c r="S55" s="342"/>
      <c r="T55" s="342"/>
      <c r="U55" s="342">
        <f>U56+U58</f>
        <v>10000</v>
      </c>
      <c r="V55" s="342">
        <f>V56+V58</f>
        <v>10000</v>
      </c>
      <c r="W55" s="342">
        <f>W56+W58</f>
        <v>0</v>
      </c>
      <c r="X55" s="342">
        <f>X56+X58</f>
        <v>0</v>
      </c>
      <c r="Y55" s="341"/>
      <c r="Z55" s="160"/>
      <c r="AA55" s="160"/>
      <c r="AB55" s="160"/>
      <c r="AC55" s="160"/>
      <c r="AD55" s="160">
        <f>AD56+AD58</f>
        <v>10000</v>
      </c>
      <c r="AE55" s="160">
        <f>AE56+AE58</f>
        <v>10000</v>
      </c>
      <c r="AF55" s="160">
        <f>AF56+AF58</f>
        <v>0</v>
      </c>
      <c r="AG55" s="160">
        <f>AG56+AG58</f>
        <v>0</v>
      </c>
      <c r="AH55" s="161"/>
    </row>
    <row r="56" spans="1:34" ht="21.95" customHeight="1">
      <c r="A56" s="199">
        <v>1</v>
      </c>
      <c r="B56" s="199" t="s">
        <v>45</v>
      </c>
      <c r="C56" s="199"/>
      <c r="D56" s="199"/>
      <c r="E56" s="155"/>
      <c r="F56" s="155"/>
      <c r="G56" s="206"/>
      <c r="H56" s="205"/>
      <c r="I56" s="205"/>
      <c r="J56" s="205"/>
      <c r="K56" s="205"/>
      <c r="L56" s="205">
        <f>SUM(L57:L57)</f>
        <v>0</v>
      </c>
      <c r="M56" s="205">
        <f>SUM(M57:M57)</f>
        <v>0</v>
      </c>
      <c r="N56" s="205">
        <f>SUM(N57:N57)</f>
        <v>0</v>
      </c>
      <c r="O56" s="205">
        <f>SUM(O57:O57)</f>
        <v>0</v>
      </c>
      <c r="P56" s="338"/>
      <c r="Q56" s="337"/>
      <c r="R56" s="337"/>
      <c r="S56" s="337"/>
      <c r="T56" s="337"/>
      <c r="U56" s="337">
        <f>SUM(U57:U57)</f>
        <v>0</v>
      </c>
      <c r="V56" s="337">
        <f>SUM(V57:V57)</f>
        <v>0</v>
      </c>
      <c r="W56" s="337">
        <f>SUM(W57:W57)</f>
        <v>0</v>
      </c>
      <c r="X56" s="337">
        <f>SUM(X57:X57)</f>
        <v>0</v>
      </c>
      <c r="Y56" s="338"/>
      <c r="Z56" s="154"/>
      <c r="AA56" s="154"/>
      <c r="AB56" s="154"/>
      <c r="AC56" s="154"/>
      <c r="AD56" s="154">
        <f>SUM(AD57:AD57)</f>
        <v>0</v>
      </c>
      <c r="AE56" s="154">
        <f>SUM(AE57:AE57)</f>
        <v>0</v>
      </c>
      <c r="AF56" s="154">
        <f>SUM(AF57:AF57)</f>
        <v>0</v>
      </c>
      <c r="AG56" s="154">
        <f>SUM(AG57:AG57)</f>
        <v>0</v>
      </c>
      <c r="AH56" s="199"/>
    </row>
    <row r="57" spans="1:34" ht="27.95" hidden="1" customHeight="1">
      <c r="A57" s="143" t="s">
        <v>15</v>
      </c>
      <c r="B57" s="144" t="s">
        <v>298</v>
      </c>
      <c r="C57" s="145"/>
      <c r="D57" s="145" t="s">
        <v>334</v>
      </c>
      <c r="E57" s="145"/>
      <c r="F57" s="145"/>
      <c r="G57" s="184"/>
      <c r="H57" s="185"/>
      <c r="I57" s="185"/>
      <c r="J57" s="185"/>
      <c r="K57" s="185"/>
      <c r="L57" s="185"/>
      <c r="M57" s="185"/>
      <c r="N57" s="185"/>
      <c r="O57" s="185"/>
      <c r="P57" s="339"/>
      <c r="Q57" s="340"/>
      <c r="R57" s="340"/>
      <c r="S57" s="340"/>
      <c r="T57" s="340"/>
      <c r="U57" s="340"/>
      <c r="V57" s="340"/>
      <c r="W57" s="340"/>
      <c r="X57" s="340"/>
      <c r="Y57" s="339"/>
      <c r="Z57" s="153"/>
      <c r="AA57" s="153"/>
      <c r="AB57" s="153"/>
      <c r="AC57" s="153"/>
      <c r="AD57" s="153"/>
      <c r="AE57" s="153"/>
      <c r="AF57" s="153"/>
      <c r="AG57" s="153"/>
      <c r="AH57" s="163"/>
    </row>
    <row r="58" spans="1:34" s="149" customFormat="1" ht="22.5" customHeight="1">
      <c r="A58" s="199">
        <v>2</v>
      </c>
      <c r="B58" s="199" t="s">
        <v>46</v>
      </c>
      <c r="C58" s="199"/>
      <c r="D58" s="199"/>
      <c r="E58" s="199"/>
      <c r="F58" s="199"/>
      <c r="G58" s="213"/>
      <c r="H58" s="205"/>
      <c r="I58" s="205"/>
      <c r="J58" s="205"/>
      <c r="K58" s="205"/>
      <c r="L58" s="205">
        <f>SUM(L59:L63)</f>
        <v>10000</v>
      </c>
      <c r="M58" s="205">
        <f>SUM(M59:M63)</f>
        <v>10000</v>
      </c>
      <c r="N58" s="205">
        <f t="shared" ref="N58:O58" si="42">SUM(N59:N61)</f>
        <v>0</v>
      </c>
      <c r="O58" s="205">
        <f t="shared" si="42"/>
        <v>0</v>
      </c>
      <c r="P58" s="336"/>
      <c r="Q58" s="337"/>
      <c r="R58" s="337"/>
      <c r="S58" s="337"/>
      <c r="T58" s="337"/>
      <c r="U58" s="337">
        <f>SUM(U59:U63)</f>
        <v>10000</v>
      </c>
      <c r="V58" s="337">
        <f>SUM(V59:V63)</f>
        <v>10000</v>
      </c>
      <c r="W58" s="337">
        <f t="shared" ref="W58:X58" si="43">SUM(W59:W61)</f>
        <v>0</v>
      </c>
      <c r="X58" s="337">
        <f t="shared" si="43"/>
        <v>0</v>
      </c>
      <c r="Y58" s="336"/>
      <c r="Z58" s="154"/>
      <c r="AA58" s="154"/>
      <c r="AB58" s="154">
        <f t="shared" ref="AB58:AD58" si="44">SUM(AB59:AB63)</f>
        <v>0</v>
      </c>
      <c r="AC58" s="154">
        <f t="shared" si="44"/>
        <v>0</v>
      </c>
      <c r="AD58" s="154">
        <f t="shared" si="44"/>
        <v>10000</v>
      </c>
      <c r="AE58" s="154">
        <f>SUM(AE59:AE63)</f>
        <v>10000</v>
      </c>
      <c r="AF58" s="154">
        <f t="shared" ref="AF58:AG58" si="45">SUM(AF59:AF61)</f>
        <v>0</v>
      </c>
      <c r="AG58" s="154">
        <f t="shared" si="45"/>
        <v>0</v>
      </c>
      <c r="AH58" s="199"/>
    </row>
    <row r="59" spans="1:34" ht="51">
      <c r="A59" s="143" t="s">
        <v>15</v>
      </c>
      <c r="B59" s="144" t="s">
        <v>324</v>
      </c>
      <c r="C59" s="145">
        <v>7713157</v>
      </c>
      <c r="D59" s="145" t="s">
        <v>334</v>
      </c>
      <c r="E59" s="145" t="s">
        <v>242</v>
      </c>
      <c r="F59" s="145" t="s">
        <v>250</v>
      </c>
      <c r="G59" s="184" t="s">
        <v>326</v>
      </c>
      <c r="H59" s="185">
        <v>37750.04</v>
      </c>
      <c r="I59" s="185">
        <v>37750.04</v>
      </c>
      <c r="J59" s="185"/>
      <c r="K59" s="185"/>
      <c r="L59" s="185">
        <v>1770</v>
      </c>
      <c r="M59" s="185">
        <v>1770</v>
      </c>
      <c r="N59" s="185"/>
      <c r="O59" s="185"/>
      <c r="P59" s="339" t="s">
        <v>326</v>
      </c>
      <c r="Q59" s="340">
        <v>37750.04</v>
      </c>
      <c r="R59" s="340">
        <v>37750.04</v>
      </c>
      <c r="S59" s="340"/>
      <c r="T59" s="340"/>
      <c r="U59" s="340">
        <v>1770</v>
      </c>
      <c r="V59" s="340">
        <v>1770</v>
      </c>
      <c r="W59" s="340"/>
      <c r="X59" s="340"/>
      <c r="Y59" s="339" t="s">
        <v>396</v>
      </c>
      <c r="Z59" s="153">
        <v>37750.04</v>
      </c>
      <c r="AA59" s="153">
        <v>37750.04</v>
      </c>
      <c r="AB59" s="153"/>
      <c r="AC59" s="153"/>
      <c r="AD59" s="153">
        <v>1770</v>
      </c>
      <c r="AE59" s="153">
        <v>1770</v>
      </c>
      <c r="AF59" s="153"/>
      <c r="AG59" s="153"/>
      <c r="AH59" s="163"/>
    </row>
    <row r="60" spans="1:34" ht="32.25" customHeight="1">
      <c r="A60" s="143" t="s">
        <v>15</v>
      </c>
      <c r="B60" s="144" t="s">
        <v>340</v>
      </c>
      <c r="C60" s="145"/>
      <c r="D60" s="145" t="s">
        <v>334</v>
      </c>
      <c r="E60" s="145" t="s">
        <v>242</v>
      </c>
      <c r="F60" s="145"/>
      <c r="G60" s="184" t="s">
        <v>339</v>
      </c>
      <c r="H60" s="185">
        <v>12500</v>
      </c>
      <c r="I60" s="185">
        <v>12500</v>
      </c>
      <c r="J60" s="185"/>
      <c r="K60" s="185"/>
      <c r="L60" s="185">
        <v>8230</v>
      </c>
      <c r="M60" s="185">
        <v>8230</v>
      </c>
      <c r="N60" s="185"/>
      <c r="O60" s="185"/>
      <c r="P60" s="339" t="s">
        <v>339</v>
      </c>
      <c r="Q60" s="340">
        <v>12500</v>
      </c>
      <c r="R60" s="340">
        <v>12500</v>
      </c>
      <c r="S60" s="340"/>
      <c r="T60" s="340"/>
      <c r="U60" s="340">
        <v>8230</v>
      </c>
      <c r="V60" s="340">
        <v>8230</v>
      </c>
      <c r="W60" s="340"/>
      <c r="X60" s="340"/>
      <c r="Y60" s="339" t="s">
        <v>339</v>
      </c>
      <c r="Z60" s="153">
        <v>12500</v>
      </c>
      <c r="AA60" s="153">
        <v>12500</v>
      </c>
      <c r="AB60" s="153"/>
      <c r="AC60" s="153"/>
      <c r="AD60" s="153">
        <v>8230</v>
      </c>
      <c r="AE60" s="153">
        <v>8230</v>
      </c>
      <c r="AF60" s="153"/>
      <c r="AG60" s="153"/>
      <c r="AH60" s="163"/>
    </row>
    <row r="61" spans="1:34" ht="27.95" hidden="1" customHeight="1">
      <c r="A61" s="143" t="s">
        <v>15</v>
      </c>
      <c r="B61" s="144" t="s">
        <v>325</v>
      </c>
      <c r="C61" s="145">
        <v>7778421</v>
      </c>
      <c r="D61" s="145" t="s">
        <v>334</v>
      </c>
      <c r="E61" s="145" t="s">
        <v>237</v>
      </c>
      <c r="F61" s="145" t="s">
        <v>250</v>
      </c>
      <c r="G61" s="184"/>
      <c r="H61" s="185"/>
      <c r="I61" s="185"/>
      <c r="J61" s="185"/>
      <c r="K61" s="185"/>
      <c r="L61" s="185"/>
      <c r="M61" s="185"/>
      <c r="N61" s="185"/>
      <c r="O61" s="185"/>
      <c r="P61" s="339"/>
      <c r="Q61" s="340"/>
      <c r="R61" s="340"/>
      <c r="S61" s="340"/>
      <c r="T61" s="340"/>
      <c r="U61" s="340"/>
      <c r="V61" s="340"/>
      <c r="W61" s="340"/>
      <c r="X61" s="340"/>
      <c r="Y61" s="339"/>
      <c r="Z61" s="153"/>
      <c r="AA61" s="153"/>
      <c r="AB61" s="153"/>
      <c r="AC61" s="153"/>
      <c r="AD61" s="153"/>
      <c r="AE61" s="153"/>
      <c r="AF61" s="153"/>
      <c r="AG61" s="153"/>
      <c r="AH61" s="163"/>
    </row>
    <row r="62" spans="1:34" ht="27.95" hidden="1" customHeight="1">
      <c r="A62" s="143" t="s">
        <v>15</v>
      </c>
      <c r="B62" s="144" t="s">
        <v>311</v>
      </c>
      <c r="C62" s="145"/>
      <c r="D62" s="145" t="s">
        <v>334</v>
      </c>
      <c r="E62" s="145"/>
      <c r="F62" s="145"/>
      <c r="G62" s="184"/>
      <c r="H62" s="185"/>
      <c r="I62" s="185"/>
      <c r="J62" s="185"/>
      <c r="K62" s="185"/>
      <c r="L62" s="185"/>
      <c r="M62" s="185"/>
      <c r="N62" s="185"/>
      <c r="O62" s="185"/>
      <c r="P62" s="339"/>
      <c r="Q62" s="340"/>
      <c r="R62" s="340"/>
      <c r="S62" s="340"/>
      <c r="T62" s="340"/>
      <c r="U62" s="340"/>
      <c r="V62" s="340"/>
      <c r="W62" s="340"/>
      <c r="X62" s="340"/>
      <c r="Y62" s="339"/>
      <c r="Z62" s="153"/>
      <c r="AA62" s="153"/>
      <c r="AB62" s="153"/>
      <c r="AC62" s="153"/>
      <c r="AD62" s="153"/>
      <c r="AE62" s="153"/>
      <c r="AF62" s="153"/>
      <c r="AG62" s="153"/>
      <c r="AH62" s="163"/>
    </row>
    <row r="63" spans="1:34" ht="27.95" hidden="1" customHeight="1">
      <c r="A63" s="143" t="s">
        <v>15</v>
      </c>
      <c r="B63" s="144" t="s">
        <v>298</v>
      </c>
      <c r="C63" s="145"/>
      <c r="D63" s="145" t="s">
        <v>334</v>
      </c>
      <c r="E63" s="145"/>
      <c r="F63" s="145"/>
      <c r="G63" s="184"/>
      <c r="H63" s="185"/>
      <c r="I63" s="185"/>
      <c r="J63" s="185"/>
      <c r="K63" s="185"/>
      <c r="L63" s="185"/>
      <c r="M63" s="185"/>
      <c r="N63" s="185"/>
      <c r="O63" s="185"/>
      <c r="P63" s="339"/>
      <c r="Q63" s="340"/>
      <c r="R63" s="340"/>
      <c r="S63" s="340"/>
      <c r="T63" s="340"/>
      <c r="U63" s="340"/>
      <c r="V63" s="340"/>
      <c r="W63" s="340"/>
      <c r="X63" s="340"/>
      <c r="Y63" s="339"/>
      <c r="Z63" s="153"/>
      <c r="AA63" s="153"/>
      <c r="AB63" s="153"/>
      <c r="AC63" s="153"/>
      <c r="AD63" s="153"/>
      <c r="AE63" s="153"/>
      <c r="AF63" s="153"/>
      <c r="AG63" s="153"/>
      <c r="AH63" s="163"/>
    </row>
    <row r="64" spans="1:34" s="151" customFormat="1" ht="32.25" customHeight="1">
      <c r="A64" s="199" t="s">
        <v>70</v>
      </c>
      <c r="B64" s="199" t="s">
        <v>296</v>
      </c>
      <c r="C64" s="199"/>
      <c r="D64" s="199"/>
      <c r="E64" s="199"/>
      <c r="F64" s="199"/>
      <c r="G64" s="213"/>
      <c r="H64" s="205"/>
      <c r="I64" s="205"/>
      <c r="J64" s="205">
        <f t="shared" ref="J64:O64" si="46">J65+J66</f>
        <v>13111.616349</v>
      </c>
      <c r="K64" s="205">
        <f t="shared" si="46"/>
        <v>13111.616349</v>
      </c>
      <c r="L64" s="205">
        <f t="shared" si="46"/>
        <v>124776.19956600001</v>
      </c>
      <c r="M64" s="205">
        <f t="shared" si="46"/>
        <v>124776.19956600001</v>
      </c>
      <c r="N64" s="205">
        <f t="shared" si="46"/>
        <v>0</v>
      </c>
      <c r="O64" s="205">
        <f t="shared" si="46"/>
        <v>0</v>
      </c>
      <c r="P64" s="336"/>
      <c r="Q64" s="337"/>
      <c r="R64" s="337"/>
      <c r="S64" s="337">
        <f t="shared" ref="S64:X64" si="47">S65+S66</f>
        <v>13111.616349</v>
      </c>
      <c r="T64" s="337">
        <f t="shared" si="47"/>
        <v>13111.616349</v>
      </c>
      <c r="U64" s="337">
        <f>U65+U66</f>
        <v>195806.19956600002</v>
      </c>
      <c r="V64" s="337">
        <f t="shared" si="47"/>
        <v>195806.19956600002</v>
      </c>
      <c r="W64" s="337">
        <f t="shared" si="47"/>
        <v>0</v>
      </c>
      <c r="X64" s="337">
        <f t="shared" si="47"/>
        <v>0</v>
      </c>
      <c r="Y64" s="336"/>
      <c r="Z64" s="154"/>
      <c r="AA64" s="154"/>
      <c r="AB64" s="154">
        <f t="shared" ref="AB64:AC64" si="48">AB65+AB66</f>
        <v>13111.616349</v>
      </c>
      <c r="AC64" s="154">
        <f t="shared" si="48"/>
        <v>13111.616349</v>
      </c>
      <c r="AD64" s="154">
        <f>AD65+AD66</f>
        <v>181219.00256600001</v>
      </c>
      <c r="AE64" s="154">
        <f t="shared" ref="AE64:AG64" si="49">AE65+AE66</f>
        <v>181219.00256600001</v>
      </c>
      <c r="AF64" s="154">
        <f t="shared" si="49"/>
        <v>0</v>
      </c>
      <c r="AG64" s="154">
        <f t="shared" si="49"/>
        <v>0</v>
      </c>
      <c r="AH64" s="199"/>
    </row>
    <row r="65" spans="1:34" ht="21.95" customHeight="1">
      <c r="A65" s="199" t="s">
        <v>19</v>
      </c>
      <c r="B65" s="199" t="s">
        <v>45</v>
      </c>
      <c r="C65" s="199"/>
      <c r="D65" s="199"/>
      <c r="E65" s="199"/>
      <c r="F65" s="199"/>
      <c r="G65" s="213"/>
      <c r="H65" s="205">
        <v>0</v>
      </c>
      <c r="I65" s="205">
        <v>0</v>
      </c>
      <c r="J65" s="205">
        <v>0</v>
      </c>
      <c r="K65" s="205">
        <v>0</v>
      </c>
      <c r="L65" s="205">
        <v>0</v>
      </c>
      <c r="M65" s="205">
        <v>0</v>
      </c>
      <c r="N65" s="205">
        <v>0</v>
      </c>
      <c r="O65" s="205">
        <v>0</v>
      </c>
      <c r="P65" s="336"/>
      <c r="Q65" s="337">
        <v>0</v>
      </c>
      <c r="R65" s="337">
        <v>0</v>
      </c>
      <c r="S65" s="337">
        <v>0</v>
      </c>
      <c r="T65" s="337">
        <v>0</v>
      </c>
      <c r="U65" s="337">
        <v>0</v>
      </c>
      <c r="V65" s="337">
        <v>0</v>
      </c>
      <c r="W65" s="337">
        <v>0</v>
      </c>
      <c r="X65" s="337">
        <v>0</v>
      </c>
      <c r="Y65" s="336"/>
      <c r="Z65" s="154">
        <v>0</v>
      </c>
      <c r="AA65" s="154">
        <v>0</v>
      </c>
      <c r="AB65" s="154">
        <v>0</v>
      </c>
      <c r="AC65" s="154">
        <v>0</v>
      </c>
      <c r="AD65" s="154">
        <v>0</v>
      </c>
      <c r="AE65" s="154">
        <v>0</v>
      </c>
      <c r="AF65" s="154">
        <v>0</v>
      </c>
      <c r="AG65" s="154">
        <v>0</v>
      </c>
      <c r="AH65" s="199"/>
    </row>
    <row r="66" spans="1:34" ht="27.95" customHeight="1">
      <c r="A66" s="199" t="s">
        <v>20</v>
      </c>
      <c r="B66" s="199" t="s">
        <v>56</v>
      </c>
      <c r="C66" s="199"/>
      <c r="D66" s="199"/>
      <c r="E66" s="199"/>
      <c r="F66" s="199"/>
      <c r="G66" s="213"/>
      <c r="H66" s="205"/>
      <c r="I66" s="205"/>
      <c r="J66" s="205">
        <f t="shared" ref="J66:O66" si="50">J67+J75</f>
        <v>13111.616349</v>
      </c>
      <c r="K66" s="205">
        <f t="shared" si="50"/>
        <v>13111.616349</v>
      </c>
      <c r="L66" s="205">
        <f t="shared" si="50"/>
        <v>124776.19956600001</v>
      </c>
      <c r="M66" s="205">
        <f t="shared" si="50"/>
        <v>124776.19956600001</v>
      </c>
      <c r="N66" s="205">
        <f t="shared" si="50"/>
        <v>0</v>
      </c>
      <c r="O66" s="205">
        <f t="shared" si="50"/>
        <v>0</v>
      </c>
      <c r="P66" s="336"/>
      <c r="Q66" s="337"/>
      <c r="R66" s="337"/>
      <c r="S66" s="337">
        <f t="shared" ref="S66:X66" si="51">S67+S75</f>
        <v>13111.616349</v>
      </c>
      <c r="T66" s="337">
        <f t="shared" si="51"/>
        <v>13111.616349</v>
      </c>
      <c r="U66" s="337">
        <f t="shared" si="51"/>
        <v>195806.19956600002</v>
      </c>
      <c r="V66" s="337">
        <f t="shared" si="51"/>
        <v>195806.19956600002</v>
      </c>
      <c r="W66" s="337">
        <f t="shared" si="51"/>
        <v>0</v>
      </c>
      <c r="X66" s="337">
        <f t="shared" si="51"/>
        <v>0</v>
      </c>
      <c r="Y66" s="336"/>
      <c r="Z66" s="154"/>
      <c r="AA66" s="154"/>
      <c r="AB66" s="154">
        <f t="shared" ref="AB66:AG66" si="52">AB67+AB75</f>
        <v>13111.616349</v>
      </c>
      <c r="AC66" s="154">
        <f t="shared" si="52"/>
        <v>13111.616349</v>
      </c>
      <c r="AD66" s="154">
        <f t="shared" si="52"/>
        <v>181219.00256600001</v>
      </c>
      <c r="AE66" s="154">
        <f t="shared" si="52"/>
        <v>181219.00256600001</v>
      </c>
      <c r="AF66" s="154">
        <f t="shared" si="52"/>
        <v>0</v>
      </c>
      <c r="AG66" s="154">
        <f t="shared" si="52"/>
        <v>0</v>
      </c>
      <c r="AH66" s="199"/>
    </row>
    <row r="67" spans="1:34" ht="41.25" customHeight="1">
      <c r="A67" s="146" t="s">
        <v>31</v>
      </c>
      <c r="B67" s="142" t="s">
        <v>48</v>
      </c>
      <c r="C67" s="199"/>
      <c r="D67" s="199"/>
      <c r="E67" s="199"/>
      <c r="F67" s="199"/>
      <c r="G67" s="213"/>
      <c r="H67" s="205"/>
      <c r="I67" s="205"/>
      <c r="J67" s="205">
        <f t="shared" ref="J67:T67" si="53">SUM(J68:J74)</f>
        <v>13111.616349</v>
      </c>
      <c r="K67" s="205">
        <f t="shared" si="53"/>
        <v>13111.616349</v>
      </c>
      <c r="L67" s="205">
        <f t="shared" si="53"/>
        <v>100016.47865100001</v>
      </c>
      <c r="M67" s="205">
        <f t="shared" si="53"/>
        <v>100016.47865100001</v>
      </c>
      <c r="N67" s="205">
        <f t="shared" si="53"/>
        <v>0</v>
      </c>
      <c r="O67" s="205">
        <f t="shared" si="53"/>
        <v>0</v>
      </c>
      <c r="P67" s="337">
        <f t="shared" si="53"/>
        <v>0</v>
      </c>
      <c r="Q67" s="337"/>
      <c r="R67" s="337"/>
      <c r="S67" s="337">
        <f t="shared" si="53"/>
        <v>13111.616349</v>
      </c>
      <c r="T67" s="337">
        <f t="shared" si="53"/>
        <v>13111.616349</v>
      </c>
      <c r="U67" s="337">
        <f>SUM(U68:U74)</f>
        <v>105740.47865100001</v>
      </c>
      <c r="V67" s="337">
        <f>SUM(V68:V74)</f>
        <v>105740.47865100001</v>
      </c>
      <c r="W67" s="337">
        <f>SUM(W68:W72)</f>
        <v>0</v>
      </c>
      <c r="X67" s="337">
        <f>SUM(X68:X72)</f>
        <v>0</v>
      </c>
      <c r="Y67" s="337">
        <f t="shared" ref="Y67" si="54">SUM(Y68:Y74)</f>
        <v>0</v>
      </c>
      <c r="Z67" s="154"/>
      <c r="AA67" s="154"/>
      <c r="AB67" s="154">
        <f t="shared" ref="AB67:AD67" si="55">SUM(AB68:AB74)</f>
        <v>13111.616349</v>
      </c>
      <c r="AC67" s="154">
        <f t="shared" si="55"/>
        <v>13111.616349</v>
      </c>
      <c r="AD67" s="154">
        <f t="shared" si="55"/>
        <v>105740.47865100001</v>
      </c>
      <c r="AE67" s="154">
        <f>SUM(AE68:AE74)</f>
        <v>105740.47865100001</v>
      </c>
      <c r="AF67" s="154">
        <f>SUM(AF68:AF72)</f>
        <v>0</v>
      </c>
      <c r="AG67" s="154">
        <f>SUM(AG68:AG72)</f>
        <v>0</v>
      </c>
      <c r="AH67" s="199"/>
    </row>
    <row r="68" spans="1:34" ht="38.25">
      <c r="A68" s="143" t="s">
        <v>15</v>
      </c>
      <c r="B68" s="144" t="s">
        <v>238</v>
      </c>
      <c r="C68" s="145">
        <v>7813033</v>
      </c>
      <c r="D68" s="145" t="s">
        <v>334</v>
      </c>
      <c r="E68" s="145" t="s">
        <v>423</v>
      </c>
      <c r="F68" s="145" t="s">
        <v>271</v>
      </c>
      <c r="G68" s="184" t="s">
        <v>290</v>
      </c>
      <c r="H68" s="185">
        <v>10000</v>
      </c>
      <c r="I68" s="185">
        <v>10000</v>
      </c>
      <c r="J68" s="185">
        <v>7980.1364120000007</v>
      </c>
      <c r="K68" s="185">
        <v>7980.1364120000007</v>
      </c>
      <c r="L68" s="185">
        <f>M68</f>
        <v>2019.8635879999993</v>
      </c>
      <c r="M68" s="185">
        <f>I68-K68</f>
        <v>2019.8635879999993</v>
      </c>
      <c r="N68" s="185"/>
      <c r="O68" s="185"/>
      <c r="P68" s="339" t="s">
        <v>290</v>
      </c>
      <c r="Q68" s="340">
        <v>10000</v>
      </c>
      <c r="R68" s="340">
        <v>10000</v>
      </c>
      <c r="S68" s="340">
        <v>7980.1364120000007</v>
      </c>
      <c r="T68" s="340">
        <v>7980.1364120000007</v>
      </c>
      <c r="U68" s="340">
        <f>V68</f>
        <v>2019.8635879999993</v>
      </c>
      <c r="V68" s="340">
        <f>R68-T68</f>
        <v>2019.8635879999993</v>
      </c>
      <c r="W68" s="340"/>
      <c r="X68" s="340"/>
      <c r="Y68" s="339" t="s">
        <v>391</v>
      </c>
      <c r="Z68" s="153">
        <v>10000</v>
      </c>
      <c r="AA68" s="153">
        <v>10000</v>
      </c>
      <c r="AB68" s="153">
        <v>7980.1364120000007</v>
      </c>
      <c r="AC68" s="153">
        <v>7980.1364120000007</v>
      </c>
      <c r="AD68" s="153">
        <f>AE68</f>
        <v>2019.8635879999993</v>
      </c>
      <c r="AE68" s="153">
        <f>AA68-AC68</f>
        <v>2019.8635879999993</v>
      </c>
      <c r="AF68" s="153"/>
      <c r="AG68" s="153"/>
      <c r="AH68" s="145"/>
    </row>
    <row r="69" spans="1:34" ht="38.25">
      <c r="A69" s="143" t="s">
        <v>15</v>
      </c>
      <c r="B69" s="144" t="s">
        <v>289</v>
      </c>
      <c r="C69" s="145">
        <v>7778471</v>
      </c>
      <c r="D69" s="145" t="s">
        <v>334</v>
      </c>
      <c r="E69" s="145" t="s">
        <v>237</v>
      </c>
      <c r="F69" s="145" t="s">
        <v>271</v>
      </c>
      <c r="G69" s="184" t="s">
        <v>291</v>
      </c>
      <c r="H69" s="185">
        <v>2500</v>
      </c>
      <c r="I69" s="185">
        <v>2500</v>
      </c>
      <c r="J69" s="185">
        <f>K69</f>
        <v>173.50399999999999</v>
      </c>
      <c r="K69" s="185">
        <f>200-26.496</f>
        <v>173.50399999999999</v>
      </c>
      <c r="L69" s="185">
        <f>M69</f>
        <v>2326.4960000000001</v>
      </c>
      <c r="M69" s="185">
        <f>I69-K69</f>
        <v>2326.4960000000001</v>
      </c>
      <c r="N69" s="185"/>
      <c r="O69" s="185"/>
      <c r="P69" s="339" t="s">
        <v>291</v>
      </c>
      <c r="Q69" s="340">
        <v>2500</v>
      </c>
      <c r="R69" s="340">
        <v>2500</v>
      </c>
      <c r="S69" s="340">
        <f>T69</f>
        <v>173.50399999999999</v>
      </c>
      <c r="T69" s="340">
        <f>200-26.496</f>
        <v>173.50399999999999</v>
      </c>
      <c r="U69" s="340">
        <f>V69</f>
        <v>2326.4960000000001</v>
      </c>
      <c r="V69" s="340">
        <f>R69-T69</f>
        <v>2326.4960000000001</v>
      </c>
      <c r="W69" s="340"/>
      <c r="X69" s="340"/>
      <c r="Y69" s="339" t="s">
        <v>392</v>
      </c>
      <c r="Z69" s="153">
        <v>2500</v>
      </c>
      <c r="AA69" s="153">
        <v>2500</v>
      </c>
      <c r="AB69" s="153">
        <f>AC69</f>
        <v>173.50399999999999</v>
      </c>
      <c r="AC69" s="153">
        <f>200-26.496</f>
        <v>173.50399999999999</v>
      </c>
      <c r="AD69" s="153">
        <f>AE69</f>
        <v>2326.4960000000001</v>
      </c>
      <c r="AE69" s="153">
        <f>AA69-AC69</f>
        <v>2326.4960000000001</v>
      </c>
      <c r="AF69" s="153"/>
      <c r="AG69" s="153"/>
      <c r="AH69" s="145"/>
    </row>
    <row r="70" spans="1:34" ht="38.25">
      <c r="A70" s="143" t="s">
        <v>15</v>
      </c>
      <c r="B70" s="144" t="s">
        <v>239</v>
      </c>
      <c r="C70" s="145">
        <v>7787810</v>
      </c>
      <c r="D70" s="145" t="s">
        <v>334</v>
      </c>
      <c r="E70" s="145" t="s">
        <v>423</v>
      </c>
      <c r="F70" s="145" t="s">
        <v>287</v>
      </c>
      <c r="G70" s="184" t="s">
        <v>292</v>
      </c>
      <c r="H70" s="185">
        <v>9440.0949999999993</v>
      </c>
      <c r="I70" s="185">
        <v>9440.0949999999993</v>
      </c>
      <c r="J70" s="185">
        <v>132.71797599999999</v>
      </c>
      <c r="K70" s="185">
        <v>132.71797599999999</v>
      </c>
      <c r="L70" s="185">
        <v>9307.3770239999994</v>
      </c>
      <c r="M70" s="185">
        <v>9307.3770239999994</v>
      </c>
      <c r="N70" s="185"/>
      <c r="O70" s="185"/>
      <c r="P70" s="339" t="s">
        <v>292</v>
      </c>
      <c r="Q70" s="340">
        <v>9440.0949999999993</v>
      </c>
      <c r="R70" s="340">
        <v>9440.0949999999993</v>
      </c>
      <c r="S70" s="340">
        <v>132.71797599999999</v>
      </c>
      <c r="T70" s="340">
        <v>132.71797599999999</v>
      </c>
      <c r="U70" s="340">
        <v>9307.3770239999994</v>
      </c>
      <c r="V70" s="340">
        <v>9307.3770239999994</v>
      </c>
      <c r="W70" s="340"/>
      <c r="X70" s="340"/>
      <c r="Y70" s="339" t="s">
        <v>393</v>
      </c>
      <c r="Z70" s="153">
        <v>9440.0949999999993</v>
      </c>
      <c r="AA70" s="153">
        <v>9440.0949999999993</v>
      </c>
      <c r="AB70" s="153">
        <v>132.71797599999999</v>
      </c>
      <c r="AC70" s="153">
        <v>132.71797599999999</v>
      </c>
      <c r="AD70" s="153">
        <v>9307.3770239999994</v>
      </c>
      <c r="AE70" s="153">
        <v>9307.3770239999994</v>
      </c>
      <c r="AF70" s="153"/>
      <c r="AG70" s="153"/>
      <c r="AH70" s="145"/>
    </row>
    <row r="71" spans="1:34" ht="38.25">
      <c r="A71" s="143" t="s">
        <v>15</v>
      </c>
      <c r="B71" s="144" t="s">
        <v>240</v>
      </c>
      <c r="C71" s="145"/>
      <c r="D71" s="145" t="s">
        <v>334</v>
      </c>
      <c r="E71" s="145" t="s">
        <v>423</v>
      </c>
      <c r="F71" s="145" t="s">
        <v>287</v>
      </c>
      <c r="G71" s="184" t="s">
        <v>293</v>
      </c>
      <c r="H71" s="185">
        <v>12000</v>
      </c>
      <c r="I71" s="185">
        <v>12000</v>
      </c>
      <c r="J71" s="185">
        <v>0</v>
      </c>
      <c r="K71" s="185">
        <v>0</v>
      </c>
      <c r="L71" s="185">
        <v>12000</v>
      </c>
      <c r="M71" s="185">
        <v>12000</v>
      </c>
      <c r="N71" s="185"/>
      <c r="O71" s="185"/>
      <c r="P71" s="339" t="s">
        <v>293</v>
      </c>
      <c r="Q71" s="340">
        <v>12000</v>
      </c>
      <c r="R71" s="340">
        <v>12000</v>
      </c>
      <c r="S71" s="340">
        <v>0</v>
      </c>
      <c r="T71" s="340">
        <v>0</v>
      </c>
      <c r="U71" s="340">
        <v>12000</v>
      </c>
      <c r="V71" s="340">
        <v>12000</v>
      </c>
      <c r="W71" s="340"/>
      <c r="X71" s="340"/>
      <c r="Y71" s="339" t="s">
        <v>394</v>
      </c>
      <c r="Z71" s="153">
        <v>12000</v>
      </c>
      <c r="AA71" s="153">
        <v>12000</v>
      </c>
      <c r="AB71" s="153">
        <v>0</v>
      </c>
      <c r="AC71" s="153">
        <v>0</v>
      </c>
      <c r="AD71" s="153">
        <v>12000</v>
      </c>
      <c r="AE71" s="153">
        <v>12000</v>
      </c>
      <c r="AF71" s="153"/>
      <c r="AG71" s="153"/>
      <c r="AH71" s="145"/>
    </row>
    <row r="72" spans="1:34" ht="38.25">
      <c r="A72" s="143" t="s">
        <v>15</v>
      </c>
      <c r="B72" s="144" t="s">
        <v>241</v>
      </c>
      <c r="C72" s="145">
        <v>7866531</v>
      </c>
      <c r="D72" s="145" t="s">
        <v>334</v>
      </c>
      <c r="E72" s="145" t="s">
        <v>242</v>
      </c>
      <c r="F72" s="145" t="s">
        <v>271</v>
      </c>
      <c r="G72" s="184" t="s">
        <v>361</v>
      </c>
      <c r="H72" s="185">
        <v>79188</v>
      </c>
      <c r="I72" s="185">
        <v>79188</v>
      </c>
      <c r="J72" s="185">
        <f t="shared" ref="J72" si="56">K72</f>
        <v>4825.2579610000003</v>
      </c>
      <c r="K72" s="185">
        <v>4825.2579610000003</v>
      </c>
      <c r="L72" s="185">
        <f t="shared" ref="L72" si="57">M72</f>
        <v>74362.742039000004</v>
      </c>
      <c r="M72" s="185">
        <f t="shared" ref="M72" si="58">I72-K72</f>
        <v>74362.742039000004</v>
      </c>
      <c r="N72" s="185"/>
      <c r="O72" s="185"/>
      <c r="P72" s="339" t="s">
        <v>361</v>
      </c>
      <c r="Q72" s="340">
        <v>79188</v>
      </c>
      <c r="R72" s="340">
        <v>79188</v>
      </c>
      <c r="S72" s="340">
        <f t="shared" ref="S72" si="59">T72</f>
        <v>4825.2579610000003</v>
      </c>
      <c r="T72" s="340">
        <v>4825.2579610000003</v>
      </c>
      <c r="U72" s="340">
        <f t="shared" ref="U72" si="60">V72</f>
        <v>74362.742039000004</v>
      </c>
      <c r="V72" s="340">
        <f t="shared" ref="V72" si="61">R72-T72</f>
        <v>74362.742039000004</v>
      </c>
      <c r="W72" s="340"/>
      <c r="X72" s="340"/>
      <c r="Y72" s="339" t="s">
        <v>395</v>
      </c>
      <c r="Z72" s="153">
        <v>79188</v>
      </c>
      <c r="AA72" s="153">
        <v>79188</v>
      </c>
      <c r="AB72" s="153">
        <f t="shared" ref="AB72" si="62">AC72</f>
        <v>4825.2579610000003</v>
      </c>
      <c r="AC72" s="153">
        <v>4825.2579610000003</v>
      </c>
      <c r="AD72" s="153">
        <f t="shared" ref="AD72" si="63">AE72</f>
        <v>74362.742039000004</v>
      </c>
      <c r="AE72" s="153">
        <f>AA72-AC72</f>
        <v>74362.742039000004</v>
      </c>
      <c r="AF72" s="153"/>
      <c r="AG72" s="153"/>
      <c r="AH72" s="145"/>
    </row>
    <row r="73" spans="1:34" ht="51">
      <c r="A73" s="143" t="s">
        <v>15</v>
      </c>
      <c r="B73" s="144" t="s">
        <v>325</v>
      </c>
      <c r="C73" s="145">
        <v>7778421</v>
      </c>
      <c r="D73" s="145" t="s">
        <v>334</v>
      </c>
      <c r="E73" s="145" t="s">
        <v>237</v>
      </c>
      <c r="F73" s="145" t="s">
        <v>250</v>
      </c>
      <c r="G73" s="184"/>
      <c r="H73" s="185"/>
      <c r="I73" s="185"/>
      <c r="J73" s="185"/>
      <c r="K73" s="185"/>
      <c r="L73" s="185"/>
      <c r="M73" s="185"/>
      <c r="N73" s="185"/>
      <c r="O73" s="185"/>
      <c r="P73" s="339" t="s">
        <v>327</v>
      </c>
      <c r="Q73" s="340">
        <v>14063.574000000001</v>
      </c>
      <c r="R73" s="340">
        <v>12526.574000000001</v>
      </c>
      <c r="S73" s="340"/>
      <c r="T73" s="340"/>
      <c r="U73" s="340">
        <v>4806</v>
      </c>
      <c r="V73" s="340">
        <v>4806</v>
      </c>
      <c r="W73" s="340"/>
      <c r="X73" s="340"/>
      <c r="Y73" s="339" t="s">
        <v>425</v>
      </c>
      <c r="Z73" s="153">
        <v>14063.574000000001</v>
      </c>
      <c r="AA73" s="153">
        <v>12526.574000000001</v>
      </c>
      <c r="AB73" s="153"/>
      <c r="AC73" s="153"/>
      <c r="AD73" s="153">
        <v>4806</v>
      </c>
      <c r="AE73" s="153">
        <v>4806</v>
      </c>
      <c r="AF73" s="153"/>
      <c r="AG73" s="153"/>
      <c r="AH73" s="145"/>
    </row>
    <row r="74" spans="1:34" ht="51">
      <c r="A74" s="143" t="s">
        <v>15</v>
      </c>
      <c r="B74" s="144" t="s">
        <v>367</v>
      </c>
      <c r="C74" s="145">
        <v>7562185</v>
      </c>
      <c r="D74" s="145" t="s">
        <v>334</v>
      </c>
      <c r="E74" s="145" t="s">
        <v>243</v>
      </c>
      <c r="F74" s="145" t="s">
        <v>251</v>
      </c>
      <c r="G74" s="184"/>
      <c r="H74" s="185"/>
      <c r="I74" s="185"/>
      <c r="J74" s="185"/>
      <c r="K74" s="185"/>
      <c r="L74" s="185"/>
      <c r="M74" s="185"/>
      <c r="N74" s="185"/>
      <c r="O74" s="185"/>
      <c r="P74" s="339" t="s">
        <v>368</v>
      </c>
      <c r="Q74" s="340">
        <v>4991.9328109999997</v>
      </c>
      <c r="R74" s="340">
        <v>4991.9328109999997</v>
      </c>
      <c r="S74" s="340"/>
      <c r="T74" s="340"/>
      <c r="U74" s="340">
        <v>918</v>
      </c>
      <c r="V74" s="340">
        <v>918</v>
      </c>
      <c r="W74" s="340"/>
      <c r="X74" s="340"/>
      <c r="Y74" s="339" t="s">
        <v>426</v>
      </c>
      <c r="Z74" s="153">
        <v>4991.9328109999997</v>
      </c>
      <c r="AA74" s="153">
        <v>4991.9328109999997</v>
      </c>
      <c r="AB74" s="153"/>
      <c r="AC74" s="153"/>
      <c r="AD74" s="153">
        <v>918</v>
      </c>
      <c r="AE74" s="153">
        <v>918</v>
      </c>
      <c r="AF74" s="153"/>
      <c r="AG74" s="153"/>
      <c r="AH74" s="145"/>
    </row>
    <row r="75" spans="1:34" s="151" customFormat="1" ht="43.5" customHeight="1">
      <c r="A75" s="146" t="s">
        <v>47</v>
      </c>
      <c r="B75" s="142" t="s">
        <v>328</v>
      </c>
      <c r="C75" s="199"/>
      <c r="D75" s="199"/>
      <c r="E75" s="199"/>
      <c r="F75" s="199"/>
      <c r="G75" s="205">
        <f>SUM(G76:G79)</f>
        <v>0</v>
      </c>
      <c r="H75" s="205"/>
      <c r="I75" s="205"/>
      <c r="J75" s="205"/>
      <c r="K75" s="205"/>
      <c r="L75" s="205">
        <f t="shared" ref="L75:T75" si="64">SUM(L76:L81)</f>
        <v>24759.720914999998</v>
      </c>
      <c r="M75" s="205">
        <f t="shared" si="64"/>
        <v>24759.720914999998</v>
      </c>
      <c r="N75" s="205">
        <f t="shared" si="64"/>
        <v>0</v>
      </c>
      <c r="O75" s="205">
        <f t="shared" si="64"/>
        <v>0</v>
      </c>
      <c r="P75" s="337">
        <f t="shared" si="64"/>
        <v>0</v>
      </c>
      <c r="Q75" s="337"/>
      <c r="R75" s="337"/>
      <c r="S75" s="337">
        <f t="shared" si="64"/>
        <v>0</v>
      </c>
      <c r="T75" s="337">
        <f t="shared" si="64"/>
        <v>0</v>
      </c>
      <c r="U75" s="337">
        <f>SUM(U76:U84)</f>
        <v>90065.720914999998</v>
      </c>
      <c r="V75" s="337">
        <f>SUM(V76:V84)</f>
        <v>90065.720914999998</v>
      </c>
      <c r="W75" s="337">
        <f>SUM(W76:W80)</f>
        <v>0</v>
      </c>
      <c r="X75" s="337">
        <f>SUM(X76:X80)</f>
        <v>0</v>
      </c>
      <c r="Y75" s="337">
        <f t="shared" ref="Y75" si="65">SUM(Y76:Y81)</f>
        <v>0</v>
      </c>
      <c r="Z75" s="154"/>
      <c r="AA75" s="154"/>
      <c r="AB75" s="154">
        <f t="shared" ref="AB75:AD75" si="66">SUM(AB76:AB85)</f>
        <v>0</v>
      </c>
      <c r="AC75" s="154">
        <f t="shared" si="66"/>
        <v>0</v>
      </c>
      <c r="AD75" s="154">
        <f t="shared" si="66"/>
        <v>75478.523914999998</v>
      </c>
      <c r="AE75" s="154">
        <f>SUM(AE76:AE85)</f>
        <v>75478.523914999998</v>
      </c>
      <c r="AF75" s="154">
        <f>SUM(AF76:AF80)</f>
        <v>0</v>
      </c>
      <c r="AG75" s="154">
        <f>SUM(AG76:AG80)</f>
        <v>0</v>
      </c>
      <c r="AH75" s="199"/>
    </row>
    <row r="76" spans="1:34" ht="43.5" customHeight="1">
      <c r="A76" s="143" t="s">
        <v>323</v>
      </c>
      <c r="B76" s="144" t="s">
        <v>329</v>
      </c>
      <c r="C76" s="145"/>
      <c r="D76" s="145"/>
      <c r="E76" s="145" t="s">
        <v>242</v>
      </c>
      <c r="F76" s="145" t="s">
        <v>287</v>
      </c>
      <c r="G76" s="184"/>
      <c r="H76" s="185">
        <v>1000</v>
      </c>
      <c r="I76" s="185">
        <v>1000</v>
      </c>
      <c r="J76" s="185"/>
      <c r="K76" s="185"/>
      <c r="L76" s="185">
        <v>1000</v>
      </c>
      <c r="M76" s="185">
        <v>1000</v>
      </c>
      <c r="N76" s="185"/>
      <c r="O76" s="185"/>
      <c r="P76" s="339"/>
      <c r="Q76" s="340">
        <v>1000</v>
      </c>
      <c r="R76" s="340">
        <v>1000</v>
      </c>
      <c r="S76" s="340"/>
      <c r="T76" s="340"/>
      <c r="U76" s="340">
        <v>1000</v>
      </c>
      <c r="V76" s="340">
        <v>1000</v>
      </c>
      <c r="W76" s="340"/>
      <c r="X76" s="340"/>
      <c r="Y76" s="339"/>
      <c r="Z76" s="153">
        <v>1000</v>
      </c>
      <c r="AA76" s="153">
        <v>1000</v>
      </c>
      <c r="AB76" s="153"/>
      <c r="AC76" s="153"/>
      <c r="AD76" s="153">
        <v>1000</v>
      </c>
      <c r="AE76" s="153">
        <v>1000</v>
      </c>
      <c r="AF76" s="153"/>
      <c r="AG76" s="153"/>
      <c r="AH76" s="145"/>
    </row>
    <row r="77" spans="1:34" ht="43.5" customHeight="1">
      <c r="A77" s="143" t="s">
        <v>323</v>
      </c>
      <c r="B77" s="202" t="s">
        <v>311</v>
      </c>
      <c r="C77" s="145"/>
      <c r="D77" s="145" t="s">
        <v>334</v>
      </c>
      <c r="E77" s="145" t="s">
        <v>423</v>
      </c>
      <c r="F77" s="145" t="s">
        <v>287</v>
      </c>
      <c r="G77" s="184" t="s">
        <v>337</v>
      </c>
      <c r="H77" s="185">
        <v>4967.05</v>
      </c>
      <c r="I77" s="185">
        <v>4967.05</v>
      </c>
      <c r="J77" s="185"/>
      <c r="K77" s="185"/>
      <c r="L77" s="185">
        <f>M77</f>
        <v>4325</v>
      </c>
      <c r="M77" s="185">
        <v>4325</v>
      </c>
      <c r="N77" s="185"/>
      <c r="O77" s="185"/>
      <c r="P77" s="339" t="s">
        <v>337</v>
      </c>
      <c r="Q77" s="340">
        <v>4967.05</v>
      </c>
      <c r="R77" s="340">
        <v>4967.05</v>
      </c>
      <c r="S77" s="340"/>
      <c r="T77" s="340"/>
      <c r="U77" s="340">
        <f>V77</f>
        <v>4325</v>
      </c>
      <c r="V77" s="340">
        <v>4325</v>
      </c>
      <c r="W77" s="340"/>
      <c r="X77" s="340"/>
      <c r="Y77" s="339" t="s">
        <v>399</v>
      </c>
      <c r="Z77" s="153">
        <v>4967.05</v>
      </c>
      <c r="AA77" s="153">
        <v>4967.05</v>
      </c>
      <c r="AB77" s="153"/>
      <c r="AC77" s="153"/>
      <c r="AD77" s="153">
        <f>AE77</f>
        <v>4325</v>
      </c>
      <c r="AE77" s="153">
        <v>4325</v>
      </c>
      <c r="AF77" s="153"/>
      <c r="AG77" s="153"/>
      <c r="AH77" s="145"/>
    </row>
    <row r="78" spans="1:34" ht="32.25" customHeight="1">
      <c r="A78" s="143" t="s">
        <v>15</v>
      </c>
      <c r="B78" s="144" t="s">
        <v>340</v>
      </c>
      <c r="C78" s="145"/>
      <c r="D78" s="145" t="s">
        <v>334</v>
      </c>
      <c r="E78" s="145" t="s">
        <v>242</v>
      </c>
      <c r="F78" s="145" t="s">
        <v>287</v>
      </c>
      <c r="G78" s="184" t="s">
        <v>339</v>
      </c>
      <c r="H78" s="185">
        <v>12500</v>
      </c>
      <c r="I78" s="185">
        <v>12500</v>
      </c>
      <c r="J78" s="185"/>
      <c r="K78" s="185"/>
      <c r="L78" s="185">
        <v>4270</v>
      </c>
      <c r="M78" s="185">
        <v>4270</v>
      </c>
      <c r="N78" s="185"/>
      <c r="O78" s="185"/>
      <c r="P78" s="339" t="s">
        <v>339</v>
      </c>
      <c r="Q78" s="340">
        <v>12500</v>
      </c>
      <c r="R78" s="340">
        <v>12500</v>
      </c>
      <c r="S78" s="340"/>
      <c r="T78" s="340"/>
      <c r="U78" s="340">
        <v>4270</v>
      </c>
      <c r="V78" s="340">
        <v>4270</v>
      </c>
      <c r="W78" s="340"/>
      <c r="X78" s="340"/>
      <c r="Y78" s="339" t="s">
        <v>339</v>
      </c>
      <c r="Z78" s="153">
        <v>12500</v>
      </c>
      <c r="AA78" s="153">
        <v>12500</v>
      </c>
      <c r="AB78" s="153"/>
      <c r="AC78" s="153"/>
      <c r="AD78" s="153">
        <v>4270</v>
      </c>
      <c r="AE78" s="153">
        <v>4270</v>
      </c>
      <c r="AF78" s="153"/>
      <c r="AG78" s="153"/>
      <c r="AH78" s="163"/>
    </row>
    <row r="79" spans="1:34" ht="37.5" customHeight="1">
      <c r="A79" s="143" t="s">
        <v>15</v>
      </c>
      <c r="B79" s="144" t="s">
        <v>349</v>
      </c>
      <c r="C79" s="145"/>
      <c r="D79" s="145" t="s">
        <v>350</v>
      </c>
      <c r="E79" s="145" t="s">
        <v>423</v>
      </c>
      <c r="F79" s="145" t="s">
        <v>287</v>
      </c>
      <c r="G79" s="184" t="s">
        <v>362</v>
      </c>
      <c r="H79" s="185">
        <v>351.520915</v>
      </c>
      <c r="I79" s="185">
        <v>351.520915</v>
      </c>
      <c r="J79" s="185"/>
      <c r="K79" s="185"/>
      <c r="L79" s="185">
        <v>351.520915</v>
      </c>
      <c r="M79" s="185">
        <v>351.520915</v>
      </c>
      <c r="N79" s="185"/>
      <c r="O79" s="185"/>
      <c r="P79" s="339" t="s">
        <v>362</v>
      </c>
      <c r="Q79" s="340">
        <v>351.520915</v>
      </c>
      <c r="R79" s="340">
        <v>351.520915</v>
      </c>
      <c r="S79" s="340"/>
      <c r="T79" s="340"/>
      <c r="U79" s="340">
        <v>351.520915</v>
      </c>
      <c r="V79" s="340">
        <v>351.520915</v>
      </c>
      <c r="W79" s="340"/>
      <c r="X79" s="340"/>
      <c r="Y79" s="339" t="s">
        <v>339</v>
      </c>
      <c r="Z79" s="153">
        <v>351.520915</v>
      </c>
      <c r="AA79" s="153">
        <v>351.520915</v>
      </c>
      <c r="AB79" s="153"/>
      <c r="AC79" s="153"/>
      <c r="AD79" s="153">
        <v>351.520915</v>
      </c>
      <c r="AE79" s="153">
        <v>351.520915</v>
      </c>
      <c r="AF79" s="153"/>
      <c r="AG79" s="153"/>
      <c r="AH79" s="163"/>
    </row>
    <row r="80" spans="1:34" s="349" customFormat="1" ht="38.25">
      <c r="A80" s="339" t="s">
        <v>15</v>
      </c>
      <c r="B80" s="348" t="s">
        <v>353</v>
      </c>
      <c r="C80" s="344"/>
      <c r="D80" s="344" t="s">
        <v>356</v>
      </c>
      <c r="E80" s="339" t="s">
        <v>243</v>
      </c>
      <c r="F80" s="339" t="s">
        <v>287</v>
      </c>
      <c r="G80" s="339" t="s">
        <v>363</v>
      </c>
      <c r="H80" s="340">
        <v>24780</v>
      </c>
      <c r="I80" s="340">
        <v>17346</v>
      </c>
      <c r="J80" s="340"/>
      <c r="K80" s="340"/>
      <c r="L80" s="340">
        <f>I80-2532.8</f>
        <v>14813.2</v>
      </c>
      <c r="M80" s="340">
        <f>L80</f>
        <v>14813.2</v>
      </c>
      <c r="N80" s="340"/>
      <c r="O80" s="340"/>
      <c r="P80" s="339" t="s">
        <v>363</v>
      </c>
      <c r="Q80" s="340">
        <v>24780</v>
      </c>
      <c r="R80" s="340">
        <v>17346</v>
      </c>
      <c r="S80" s="340"/>
      <c r="T80" s="340"/>
      <c r="U80" s="340">
        <f>R80-2532.8</f>
        <v>14813.2</v>
      </c>
      <c r="V80" s="340">
        <f>U80</f>
        <v>14813.2</v>
      </c>
      <c r="W80" s="340"/>
      <c r="X80" s="340"/>
      <c r="Y80" s="339"/>
      <c r="Z80" s="340"/>
      <c r="AA80" s="340"/>
      <c r="AB80" s="340"/>
      <c r="AC80" s="340"/>
      <c r="AD80" s="340"/>
      <c r="AE80" s="340"/>
      <c r="AF80" s="340"/>
      <c r="AG80" s="340"/>
      <c r="AH80" s="343" t="s">
        <v>421</v>
      </c>
    </row>
    <row r="81" spans="1:34" s="346" customFormat="1" ht="43.5" customHeight="1">
      <c r="A81" s="350" t="s">
        <v>15</v>
      </c>
      <c r="B81" s="351" t="s">
        <v>369</v>
      </c>
      <c r="C81" s="339"/>
      <c r="D81" s="339" t="s">
        <v>334</v>
      </c>
      <c r="E81" s="339" t="s">
        <v>348</v>
      </c>
      <c r="F81" s="339" t="s">
        <v>287</v>
      </c>
      <c r="G81" s="339"/>
      <c r="H81" s="340"/>
      <c r="I81" s="340"/>
      <c r="J81" s="340"/>
      <c r="K81" s="340"/>
      <c r="L81" s="340"/>
      <c r="M81" s="340"/>
      <c r="N81" s="340"/>
      <c r="O81" s="340"/>
      <c r="P81" s="339" t="s">
        <v>339</v>
      </c>
      <c r="Q81" s="340">
        <v>11163</v>
      </c>
      <c r="R81" s="340">
        <v>11163</v>
      </c>
      <c r="S81" s="340"/>
      <c r="T81" s="340"/>
      <c r="U81" s="340">
        <v>11163</v>
      </c>
      <c r="V81" s="340">
        <v>11163</v>
      </c>
      <c r="W81" s="340"/>
      <c r="X81" s="340"/>
      <c r="Y81" s="339" t="s">
        <v>339</v>
      </c>
      <c r="Z81" s="340">
        <v>11163</v>
      </c>
      <c r="AA81" s="340">
        <v>11163</v>
      </c>
      <c r="AB81" s="340"/>
      <c r="AC81" s="340"/>
      <c r="AD81" s="340">
        <f>11163-150-532.8</f>
        <v>10480.200000000001</v>
      </c>
      <c r="AE81" s="340">
        <f>11163-150-532.8</f>
        <v>10480.200000000001</v>
      </c>
      <c r="AF81" s="340"/>
      <c r="AG81" s="340"/>
      <c r="AH81" s="343" t="s">
        <v>415</v>
      </c>
    </row>
    <row r="82" spans="1:34" s="346" customFormat="1" ht="57" customHeight="1">
      <c r="A82" s="350" t="s">
        <v>15</v>
      </c>
      <c r="B82" s="351" t="s">
        <v>371</v>
      </c>
      <c r="C82" s="339"/>
      <c r="D82" s="339" t="s">
        <v>334</v>
      </c>
      <c r="E82" s="339" t="s">
        <v>242</v>
      </c>
      <c r="F82" s="339" t="s">
        <v>287</v>
      </c>
      <c r="G82" s="339"/>
      <c r="H82" s="340"/>
      <c r="I82" s="340"/>
      <c r="J82" s="340"/>
      <c r="K82" s="340"/>
      <c r="L82" s="340"/>
      <c r="M82" s="340"/>
      <c r="N82" s="340"/>
      <c r="O82" s="340"/>
      <c r="P82" s="339" t="s">
        <v>339</v>
      </c>
      <c r="Q82" s="340">
        <v>44995</v>
      </c>
      <c r="R82" s="340">
        <f>Q82</f>
        <v>44995</v>
      </c>
      <c r="S82" s="340"/>
      <c r="T82" s="340"/>
      <c r="U82" s="340">
        <f>V82</f>
        <v>4895</v>
      </c>
      <c r="V82" s="340">
        <f>44995-40100</f>
        <v>4895</v>
      </c>
      <c r="W82" s="340"/>
      <c r="X82" s="340"/>
      <c r="Y82" s="339" t="s">
        <v>390</v>
      </c>
      <c r="Z82" s="340">
        <v>44995</v>
      </c>
      <c r="AA82" s="340">
        <f>Z82</f>
        <v>44995</v>
      </c>
      <c r="AB82" s="340"/>
      <c r="AC82" s="340"/>
      <c r="AD82" s="340">
        <f>AE82</f>
        <v>4895</v>
      </c>
      <c r="AE82" s="340">
        <f>44995-40100</f>
        <v>4895</v>
      </c>
      <c r="AF82" s="340"/>
      <c r="AG82" s="340"/>
      <c r="AH82" s="343" t="s">
        <v>372</v>
      </c>
    </row>
    <row r="83" spans="1:34" s="346" customFormat="1" ht="51">
      <c r="A83" s="350" t="s">
        <v>15</v>
      </c>
      <c r="B83" s="351" t="s">
        <v>373</v>
      </c>
      <c r="C83" s="339"/>
      <c r="D83" s="339" t="s">
        <v>334</v>
      </c>
      <c r="E83" s="339" t="s">
        <v>283</v>
      </c>
      <c r="F83" s="339" t="s">
        <v>287</v>
      </c>
      <c r="G83" s="339"/>
      <c r="H83" s="340"/>
      <c r="I83" s="340"/>
      <c r="J83" s="340"/>
      <c r="K83" s="340"/>
      <c r="L83" s="340"/>
      <c r="M83" s="340"/>
      <c r="N83" s="340"/>
      <c r="O83" s="340"/>
      <c r="P83" s="339" t="s">
        <v>339</v>
      </c>
      <c r="Q83" s="340">
        <f>R83</f>
        <v>104248</v>
      </c>
      <c r="R83" s="340">
        <v>104248</v>
      </c>
      <c r="S83" s="340"/>
      <c r="T83" s="340"/>
      <c r="U83" s="340">
        <f>V83</f>
        <v>34248</v>
      </c>
      <c r="V83" s="340">
        <f>104248-70000</f>
        <v>34248</v>
      </c>
      <c r="W83" s="340"/>
      <c r="X83" s="340"/>
      <c r="Y83" s="339" t="s">
        <v>389</v>
      </c>
      <c r="Z83" s="340">
        <f>AA83</f>
        <v>104248</v>
      </c>
      <c r="AA83" s="340">
        <v>104248</v>
      </c>
      <c r="AB83" s="340"/>
      <c r="AC83" s="340"/>
      <c r="AD83" s="340">
        <f>AE83</f>
        <v>34248</v>
      </c>
      <c r="AE83" s="340">
        <f>104248-70000</f>
        <v>34248</v>
      </c>
      <c r="AF83" s="340"/>
      <c r="AG83" s="340"/>
      <c r="AH83" s="343" t="s">
        <v>372</v>
      </c>
    </row>
    <row r="84" spans="1:34" s="346" customFormat="1" ht="51">
      <c r="A84" s="350" t="s">
        <v>15</v>
      </c>
      <c r="B84" s="351" t="s">
        <v>374</v>
      </c>
      <c r="C84" s="339"/>
      <c r="D84" s="339" t="s">
        <v>334</v>
      </c>
      <c r="E84" s="339" t="s">
        <v>242</v>
      </c>
      <c r="F84" s="339" t="s">
        <v>287</v>
      </c>
      <c r="G84" s="339"/>
      <c r="H84" s="340"/>
      <c r="I84" s="340"/>
      <c r="J84" s="340"/>
      <c r="K84" s="340"/>
      <c r="L84" s="340"/>
      <c r="M84" s="340"/>
      <c r="N84" s="340"/>
      <c r="O84" s="340"/>
      <c r="P84" s="339" t="s">
        <v>339</v>
      </c>
      <c r="Q84" s="340">
        <f>R84</f>
        <v>150000</v>
      </c>
      <c r="R84" s="340">
        <v>150000</v>
      </c>
      <c r="S84" s="340"/>
      <c r="T84" s="340"/>
      <c r="U84" s="340">
        <f>V84</f>
        <v>15000</v>
      </c>
      <c r="V84" s="340">
        <f>150000-135000</f>
        <v>15000</v>
      </c>
      <c r="W84" s="340"/>
      <c r="X84" s="340"/>
      <c r="Y84" s="339" t="s">
        <v>388</v>
      </c>
      <c r="Z84" s="340">
        <f>AA84</f>
        <v>150000</v>
      </c>
      <c r="AA84" s="340">
        <v>150000</v>
      </c>
      <c r="AB84" s="340"/>
      <c r="AC84" s="340"/>
      <c r="AD84" s="340">
        <f>AE84</f>
        <v>15000</v>
      </c>
      <c r="AE84" s="340">
        <f>150000-135000</f>
        <v>15000</v>
      </c>
      <c r="AF84" s="340"/>
      <c r="AG84" s="340"/>
      <c r="AH84" s="343" t="s">
        <v>372</v>
      </c>
    </row>
    <row r="85" spans="1:34" s="346" customFormat="1" ht="46.5" customHeight="1">
      <c r="A85" s="350" t="s">
        <v>15</v>
      </c>
      <c r="B85" s="351" t="s">
        <v>416</v>
      </c>
      <c r="C85" s="339"/>
      <c r="D85" s="339" t="s">
        <v>350</v>
      </c>
      <c r="E85" s="339" t="s">
        <v>243</v>
      </c>
      <c r="F85" s="339"/>
      <c r="G85" s="339"/>
      <c r="H85" s="340"/>
      <c r="I85" s="340"/>
      <c r="J85" s="340"/>
      <c r="K85" s="340"/>
      <c r="L85" s="340"/>
      <c r="M85" s="340"/>
      <c r="N85" s="340"/>
      <c r="O85" s="340"/>
      <c r="P85" s="339"/>
      <c r="Q85" s="340"/>
      <c r="R85" s="340"/>
      <c r="S85" s="340"/>
      <c r="T85" s="340"/>
      <c r="U85" s="340"/>
      <c r="V85" s="340"/>
      <c r="W85" s="340"/>
      <c r="X85" s="340"/>
      <c r="Y85" s="339" t="s">
        <v>339</v>
      </c>
      <c r="Z85" s="340">
        <v>908.80342299999995</v>
      </c>
      <c r="AA85" s="340">
        <f>Z85</f>
        <v>908.80342299999995</v>
      </c>
      <c r="AB85" s="340"/>
      <c r="AC85" s="340"/>
      <c r="AD85" s="340">
        <v>908.803</v>
      </c>
      <c r="AE85" s="340">
        <f>AD85</f>
        <v>908.803</v>
      </c>
      <c r="AF85" s="340"/>
      <c r="AG85" s="340"/>
      <c r="AH85" s="343" t="s">
        <v>366</v>
      </c>
    </row>
    <row r="86" spans="1:34" s="151" customFormat="1" ht="34.5" customHeight="1">
      <c r="A86" s="212" t="s">
        <v>375</v>
      </c>
      <c r="B86" s="142" t="s">
        <v>376</v>
      </c>
      <c r="C86" s="212"/>
      <c r="D86" s="212"/>
      <c r="E86" s="212"/>
      <c r="F86" s="212"/>
      <c r="G86" s="213"/>
      <c r="H86" s="205"/>
      <c r="I86" s="205"/>
      <c r="J86" s="205"/>
      <c r="K86" s="205"/>
      <c r="L86" s="205">
        <f>L87+L89</f>
        <v>4340</v>
      </c>
      <c r="M86" s="205">
        <f>M87+M89</f>
        <v>4340</v>
      </c>
      <c r="N86" s="205"/>
      <c r="O86" s="205"/>
      <c r="P86" s="336"/>
      <c r="Q86" s="337"/>
      <c r="R86" s="337"/>
      <c r="S86" s="337"/>
      <c r="T86" s="337"/>
      <c r="U86" s="337">
        <f>U87+U89</f>
        <v>4340</v>
      </c>
      <c r="V86" s="337">
        <f>V87+V89</f>
        <v>4340</v>
      </c>
      <c r="W86" s="337"/>
      <c r="X86" s="337"/>
      <c r="Y86" s="336"/>
      <c r="Z86" s="154"/>
      <c r="AA86" s="154"/>
      <c r="AB86" s="154"/>
      <c r="AC86" s="154"/>
      <c r="AD86" s="154">
        <f>AD87+AD89</f>
        <v>4340</v>
      </c>
      <c r="AE86" s="154">
        <f>AE87+AE89</f>
        <v>4340</v>
      </c>
      <c r="AF86" s="154"/>
      <c r="AG86" s="154"/>
      <c r="AH86" s="155"/>
    </row>
    <row r="87" spans="1:34" ht="21.95" customHeight="1">
      <c r="A87" s="199" t="s">
        <v>19</v>
      </c>
      <c r="B87" s="199" t="s">
        <v>45</v>
      </c>
      <c r="C87" s="199"/>
      <c r="D87" s="199"/>
      <c r="E87" s="199"/>
      <c r="F87" s="199"/>
      <c r="G87" s="213"/>
      <c r="H87" s="205"/>
      <c r="I87" s="205"/>
      <c r="J87" s="205"/>
      <c r="K87" s="205"/>
      <c r="L87" s="205">
        <f>L88</f>
        <v>870</v>
      </c>
      <c r="M87" s="205">
        <f t="shared" ref="M87:O87" si="67">M88</f>
        <v>870</v>
      </c>
      <c r="N87" s="205">
        <f t="shared" si="67"/>
        <v>0</v>
      </c>
      <c r="O87" s="205">
        <f t="shared" si="67"/>
        <v>0</v>
      </c>
      <c r="P87" s="336"/>
      <c r="Q87" s="337"/>
      <c r="R87" s="337"/>
      <c r="S87" s="337"/>
      <c r="T87" s="337"/>
      <c r="U87" s="337">
        <f>U88</f>
        <v>870</v>
      </c>
      <c r="V87" s="337">
        <f t="shared" ref="V87:X87" si="68">V88</f>
        <v>870</v>
      </c>
      <c r="W87" s="337">
        <f t="shared" si="68"/>
        <v>0</v>
      </c>
      <c r="X87" s="337">
        <f t="shared" si="68"/>
        <v>0</v>
      </c>
      <c r="Y87" s="336"/>
      <c r="Z87" s="154"/>
      <c r="AA87" s="154"/>
      <c r="AB87" s="154"/>
      <c r="AC87" s="154"/>
      <c r="AD87" s="154">
        <f>AD88</f>
        <v>870</v>
      </c>
      <c r="AE87" s="154">
        <f t="shared" ref="AE87:AG87" si="69">AE88</f>
        <v>870</v>
      </c>
      <c r="AF87" s="154">
        <f t="shared" si="69"/>
        <v>0</v>
      </c>
      <c r="AG87" s="154">
        <f t="shared" si="69"/>
        <v>0</v>
      </c>
      <c r="AH87" s="199"/>
    </row>
    <row r="88" spans="1:34" s="204" customFormat="1" ht="38.25">
      <c r="A88" s="145">
        <v>1</v>
      </c>
      <c r="B88" s="147" t="s">
        <v>357</v>
      </c>
      <c r="C88" s="203"/>
      <c r="D88" s="203" t="s">
        <v>334</v>
      </c>
      <c r="E88" s="203" t="s">
        <v>243</v>
      </c>
      <c r="F88" s="203" t="s">
        <v>236</v>
      </c>
      <c r="G88" s="209" t="s">
        <v>339</v>
      </c>
      <c r="H88" s="185">
        <f>I88</f>
        <v>4340</v>
      </c>
      <c r="I88" s="185">
        <v>4340</v>
      </c>
      <c r="J88" s="185"/>
      <c r="K88" s="185"/>
      <c r="L88" s="185">
        <f t="shared" ref="L88" si="70">M88</f>
        <v>870</v>
      </c>
      <c r="M88" s="185">
        <v>870</v>
      </c>
      <c r="N88" s="185"/>
      <c r="O88" s="185"/>
      <c r="P88" s="344" t="s">
        <v>339</v>
      </c>
      <c r="Q88" s="340">
        <f>R88</f>
        <v>4340</v>
      </c>
      <c r="R88" s="340">
        <v>4340</v>
      </c>
      <c r="S88" s="340"/>
      <c r="T88" s="340"/>
      <c r="U88" s="340">
        <f t="shared" ref="U88" si="71">V88</f>
        <v>870</v>
      </c>
      <c r="V88" s="340">
        <v>870</v>
      </c>
      <c r="W88" s="340"/>
      <c r="X88" s="340"/>
      <c r="Y88" s="344" t="s">
        <v>427</v>
      </c>
      <c r="Z88" s="153">
        <f>AA88</f>
        <v>4340</v>
      </c>
      <c r="AA88" s="153">
        <v>4340</v>
      </c>
      <c r="AB88" s="153"/>
      <c r="AC88" s="153"/>
      <c r="AD88" s="153">
        <f t="shared" ref="AD88" si="72">AE88</f>
        <v>870</v>
      </c>
      <c r="AE88" s="153">
        <v>870</v>
      </c>
      <c r="AF88" s="153"/>
      <c r="AG88" s="153"/>
      <c r="AH88" s="203"/>
    </row>
    <row r="89" spans="1:34" ht="27.95" customHeight="1">
      <c r="A89" s="199" t="s">
        <v>20</v>
      </c>
      <c r="B89" s="199" t="s">
        <v>56</v>
      </c>
      <c r="C89" s="199"/>
      <c r="D89" s="199"/>
      <c r="E89" s="199"/>
      <c r="F89" s="199"/>
      <c r="G89" s="213"/>
      <c r="H89" s="205"/>
      <c r="I89" s="205"/>
      <c r="J89" s="205">
        <f t="shared" ref="J89:K89" si="73">J90</f>
        <v>0</v>
      </c>
      <c r="K89" s="205">
        <f t="shared" si="73"/>
        <v>0</v>
      </c>
      <c r="L89" s="205">
        <f>L90</f>
        <v>3470</v>
      </c>
      <c r="M89" s="205">
        <f t="shared" ref="M89:O89" si="74">M90</f>
        <v>3470</v>
      </c>
      <c r="N89" s="205">
        <f t="shared" si="74"/>
        <v>0</v>
      </c>
      <c r="O89" s="205">
        <f t="shared" si="74"/>
        <v>0</v>
      </c>
      <c r="P89" s="336"/>
      <c r="Q89" s="337"/>
      <c r="R89" s="337"/>
      <c r="S89" s="337">
        <f t="shared" ref="S89:T89" si="75">S90</f>
        <v>0</v>
      </c>
      <c r="T89" s="337">
        <f t="shared" si="75"/>
        <v>0</v>
      </c>
      <c r="U89" s="337">
        <f>U90</f>
        <v>3470</v>
      </c>
      <c r="V89" s="337">
        <f t="shared" ref="V89:X89" si="76">V90</f>
        <v>3470</v>
      </c>
      <c r="W89" s="337">
        <f t="shared" si="76"/>
        <v>0</v>
      </c>
      <c r="X89" s="337">
        <f t="shared" si="76"/>
        <v>0</v>
      </c>
      <c r="Y89" s="336"/>
      <c r="Z89" s="154"/>
      <c r="AA89" s="154"/>
      <c r="AB89" s="154">
        <f t="shared" ref="AB89:AD89" si="77">AB90</f>
        <v>0</v>
      </c>
      <c r="AC89" s="154">
        <f t="shared" si="77"/>
        <v>0</v>
      </c>
      <c r="AD89" s="154">
        <f t="shared" si="77"/>
        <v>3470</v>
      </c>
      <c r="AE89" s="154">
        <f t="shared" ref="AE89:AG89" si="78">AE90</f>
        <v>3470</v>
      </c>
      <c r="AF89" s="154">
        <f t="shared" si="78"/>
        <v>0</v>
      </c>
      <c r="AG89" s="154">
        <f t="shared" si="78"/>
        <v>0</v>
      </c>
      <c r="AH89" s="199"/>
    </row>
    <row r="90" spans="1:34" ht="33.75" customHeight="1">
      <c r="A90" s="146">
        <v>1</v>
      </c>
      <c r="B90" s="142" t="s">
        <v>285</v>
      </c>
      <c r="C90" s="199"/>
      <c r="D90" s="199"/>
      <c r="E90" s="199"/>
      <c r="F90" s="199"/>
      <c r="G90" s="213"/>
      <c r="H90" s="205">
        <f t="shared" ref="H90:AG90" si="79">SUM(H91:H91)</f>
        <v>4340</v>
      </c>
      <c r="I90" s="205">
        <f t="shared" si="79"/>
        <v>4340</v>
      </c>
      <c r="J90" s="205">
        <f t="shared" si="79"/>
        <v>0</v>
      </c>
      <c r="K90" s="205">
        <f t="shared" si="79"/>
        <v>0</v>
      </c>
      <c r="L90" s="205">
        <f t="shared" si="79"/>
        <v>3470</v>
      </c>
      <c r="M90" s="205">
        <f t="shared" si="79"/>
        <v>3470</v>
      </c>
      <c r="N90" s="205">
        <f t="shared" si="79"/>
        <v>0</v>
      </c>
      <c r="O90" s="205">
        <f t="shared" si="79"/>
        <v>0</v>
      </c>
      <c r="P90" s="336"/>
      <c r="Q90" s="337">
        <f t="shared" si="79"/>
        <v>4340</v>
      </c>
      <c r="R90" s="337">
        <f t="shared" si="79"/>
        <v>4340</v>
      </c>
      <c r="S90" s="337">
        <f t="shared" si="79"/>
        <v>0</v>
      </c>
      <c r="T90" s="337">
        <f t="shared" si="79"/>
        <v>0</v>
      </c>
      <c r="U90" s="337">
        <f t="shared" si="79"/>
        <v>3470</v>
      </c>
      <c r="V90" s="337">
        <f t="shared" si="79"/>
        <v>3470</v>
      </c>
      <c r="W90" s="337">
        <f t="shared" si="79"/>
        <v>0</v>
      </c>
      <c r="X90" s="337">
        <f t="shared" si="79"/>
        <v>0</v>
      </c>
      <c r="Y90" s="336"/>
      <c r="Z90" s="154">
        <f t="shared" si="79"/>
        <v>4340</v>
      </c>
      <c r="AA90" s="154">
        <f t="shared" si="79"/>
        <v>4340</v>
      </c>
      <c r="AB90" s="154">
        <f t="shared" si="79"/>
        <v>0</v>
      </c>
      <c r="AC90" s="154">
        <f t="shared" si="79"/>
        <v>0</v>
      </c>
      <c r="AD90" s="154">
        <f t="shared" si="79"/>
        <v>3470</v>
      </c>
      <c r="AE90" s="154">
        <f>SUM(AE91:AE91)</f>
        <v>3470</v>
      </c>
      <c r="AF90" s="154">
        <f t="shared" si="79"/>
        <v>0</v>
      </c>
      <c r="AG90" s="154">
        <f t="shared" si="79"/>
        <v>0</v>
      </c>
      <c r="AH90" s="199"/>
    </row>
    <row r="91" spans="1:34" s="204" customFormat="1" ht="38.25">
      <c r="A91" s="145">
        <v>1</v>
      </c>
      <c r="B91" s="147" t="s">
        <v>357</v>
      </c>
      <c r="C91" s="203"/>
      <c r="D91" s="203" t="s">
        <v>334</v>
      </c>
      <c r="E91" s="203" t="s">
        <v>243</v>
      </c>
      <c r="F91" s="203" t="s">
        <v>236</v>
      </c>
      <c r="G91" s="209" t="s">
        <v>339</v>
      </c>
      <c r="H91" s="185">
        <f>I91</f>
        <v>4340</v>
      </c>
      <c r="I91" s="185">
        <v>4340</v>
      </c>
      <c r="J91" s="185"/>
      <c r="K91" s="185"/>
      <c r="L91" s="185">
        <f t="shared" ref="L91" si="80">M91</f>
        <v>3470</v>
      </c>
      <c r="M91" s="185">
        <f>I88-L88</f>
        <v>3470</v>
      </c>
      <c r="N91" s="185"/>
      <c r="O91" s="185"/>
      <c r="P91" s="344" t="s">
        <v>339</v>
      </c>
      <c r="Q91" s="340">
        <f>R91</f>
        <v>4340</v>
      </c>
      <c r="R91" s="340">
        <v>4340</v>
      </c>
      <c r="S91" s="340"/>
      <c r="T91" s="340"/>
      <c r="U91" s="340">
        <f t="shared" ref="U91" si="81">V91</f>
        <v>3470</v>
      </c>
      <c r="V91" s="340">
        <f>R88-U88</f>
        <v>3470</v>
      </c>
      <c r="W91" s="340"/>
      <c r="X91" s="340"/>
      <c r="Y91" s="344" t="s">
        <v>427</v>
      </c>
      <c r="Z91" s="153">
        <f>AA91</f>
        <v>4340</v>
      </c>
      <c r="AA91" s="153">
        <v>4340</v>
      </c>
      <c r="AB91" s="153"/>
      <c r="AC91" s="153"/>
      <c r="AD91" s="153">
        <f t="shared" ref="AD91" si="82">AE91</f>
        <v>3470</v>
      </c>
      <c r="AE91" s="153">
        <f>AA88-AD88</f>
        <v>3470</v>
      </c>
      <c r="AF91" s="153"/>
      <c r="AG91" s="153"/>
      <c r="AH91" s="203"/>
    </row>
    <row r="92" spans="1:34" s="151" customFormat="1" ht="32.25" customHeight="1">
      <c r="A92" s="199" t="s">
        <v>341</v>
      </c>
      <c r="B92" s="218" t="s">
        <v>342</v>
      </c>
      <c r="C92" s="199"/>
      <c r="D92" s="199"/>
      <c r="E92" s="199"/>
      <c r="F92" s="199"/>
      <c r="G92" s="213"/>
      <c r="H92" s="205">
        <f>H93+H94</f>
        <v>0</v>
      </c>
      <c r="I92" s="205">
        <f>I93+I94</f>
        <v>0</v>
      </c>
      <c r="J92" s="205"/>
      <c r="K92" s="205"/>
      <c r="L92" s="205">
        <f>L93+L94</f>
        <v>2926</v>
      </c>
      <c r="M92" s="205">
        <f>M93+M94</f>
        <v>2926</v>
      </c>
      <c r="N92" s="205">
        <f>N93+N94</f>
        <v>0</v>
      </c>
      <c r="O92" s="205">
        <f>O93+O94</f>
        <v>0</v>
      </c>
      <c r="P92" s="336"/>
      <c r="Q92" s="337">
        <f>Q93+Q94</f>
        <v>0</v>
      </c>
      <c r="R92" s="337">
        <f>R93+R94</f>
        <v>0</v>
      </c>
      <c r="S92" s="337"/>
      <c r="T92" s="337"/>
      <c r="U92" s="337">
        <f>U93+U94</f>
        <v>2926</v>
      </c>
      <c r="V92" s="337">
        <f>V93+V94</f>
        <v>2926</v>
      </c>
      <c r="W92" s="337">
        <f>W93+W94</f>
        <v>0</v>
      </c>
      <c r="X92" s="337">
        <f>X93+X94</f>
        <v>0</v>
      </c>
      <c r="Y92" s="336"/>
      <c r="Z92" s="154">
        <f>Z93+Z94</f>
        <v>0</v>
      </c>
      <c r="AA92" s="154">
        <f>AA93+AA94</f>
        <v>0</v>
      </c>
      <c r="AB92" s="154"/>
      <c r="AC92" s="154"/>
      <c r="AD92" s="154">
        <f>AD93+AD94</f>
        <v>2926</v>
      </c>
      <c r="AE92" s="154">
        <f>AE93+AE94</f>
        <v>2926</v>
      </c>
      <c r="AF92" s="154">
        <f>AF93+AF94</f>
        <v>0</v>
      </c>
      <c r="AG92" s="154">
        <f>AG93+AG94</f>
        <v>0</v>
      </c>
      <c r="AH92" s="199"/>
    </row>
    <row r="93" spans="1:34" ht="21.95" customHeight="1">
      <c r="A93" s="199" t="s">
        <v>19</v>
      </c>
      <c r="B93" s="199" t="s">
        <v>45</v>
      </c>
      <c r="C93" s="199"/>
      <c r="D93" s="199"/>
      <c r="E93" s="199"/>
      <c r="F93" s="199"/>
      <c r="G93" s="213"/>
      <c r="H93" s="205"/>
      <c r="I93" s="205"/>
      <c r="J93" s="205"/>
      <c r="K93" s="205"/>
      <c r="L93" s="205">
        <v>0</v>
      </c>
      <c r="M93" s="205">
        <v>0</v>
      </c>
      <c r="N93" s="205">
        <v>0</v>
      </c>
      <c r="O93" s="205">
        <v>0</v>
      </c>
      <c r="P93" s="336"/>
      <c r="Q93" s="337"/>
      <c r="R93" s="337"/>
      <c r="S93" s="337"/>
      <c r="T93" s="337"/>
      <c r="U93" s="337">
        <v>0</v>
      </c>
      <c r="V93" s="337">
        <v>0</v>
      </c>
      <c r="W93" s="337">
        <v>0</v>
      </c>
      <c r="X93" s="337">
        <v>0</v>
      </c>
      <c r="Y93" s="336"/>
      <c r="Z93" s="154"/>
      <c r="AA93" s="154"/>
      <c r="AB93" s="154"/>
      <c r="AC93" s="154"/>
      <c r="AD93" s="154">
        <v>0</v>
      </c>
      <c r="AE93" s="154">
        <v>0</v>
      </c>
      <c r="AF93" s="154">
        <v>0</v>
      </c>
      <c r="AG93" s="154">
        <v>0</v>
      </c>
      <c r="AH93" s="199"/>
    </row>
    <row r="94" spans="1:34" ht="27.95" customHeight="1">
      <c r="A94" s="199" t="s">
        <v>20</v>
      </c>
      <c r="B94" s="199" t="s">
        <v>343</v>
      </c>
      <c r="C94" s="199"/>
      <c r="D94" s="199"/>
      <c r="E94" s="199"/>
      <c r="F94" s="199"/>
      <c r="G94" s="213"/>
      <c r="H94" s="205"/>
      <c r="I94" s="205"/>
      <c r="J94" s="205">
        <f t="shared" ref="J94:K94" si="83">J95</f>
        <v>0</v>
      </c>
      <c r="K94" s="205">
        <f t="shared" si="83"/>
        <v>0</v>
      </c>
      <c r="L94" s="205">
        <f>L95</f>
        <v>2926</v>
      </c>
      <c r="M94" s="205">
        <f t="shared" ref="M94:O94" si="84">M95</f>
        <v>2926</v>
      </c>
      <c r="N94" s="205">
        <f t="shared" si="84"/>
        <v>0</v>
      </c>
      <c r="O94" s="205">
        <f t="shared" si="84"/>
        <v>0</v>
      </c>
      <c r="P94" s="336"/>
      <c r="Q94" s="337"/>
      <c r="R94" s="337"/>
      <c r="S94" s="337">
        <f t="shared" ref="S94:T94" si="85">S95</f>
        <v>0</v>
      </c>
      <c r="T94" s="337">
        <f t="shared" si="85"/>
        <v>0</v>
      </c>
      <c r="U94" s="337">
        <f>U95</f>
        <v>2926</v>
      </c>
      <c r="V94" s="337">
        <f t="shared" ref="V94:X94" si="86">V95</f>
        <v>2926</v>
      </c>
      <c r="W94" s="337">
        <f t="shared" si="86"/>
        <v>0</v>
      </c>
      <c r="X94" s="337">
        <f t="shared" si="86"/>
        <v>0</v>
      </c>
      <c r="Y94" s="336"/>
      <c r="Z94" s="154"/>
      <c r="AA94" s="154"/>
      <c r="AB94" s="154">
        <f t="shared" ref="AB94:AC94" si="87">AB95</f>
        <v>0</v>
      </c>
      <c r="AC94" s="154">
        <f t="shared" si="87"/>
        <v>0</v>
      </c>
      <c r="AD94" s="154">
        <f>AD95</f>
        <v>2926</v>
      </c>
      <c r="AE94" s="154">
        <f t="shared" ref="AE94:AG94" si="88">AE95</f>
        <v>2926</v>
      </c>
      <c r="AF94" s="154">
        <f t="shared" si="88"/>
        <v>0</v>
      </c>
      <c r="AG94" s="154">
        <f t="shared" si="88"/>
        <v>0</v>
      </c>
      <c r="AH94" s="199"/>
    </row>
    <row r="95" spans="1:34" ht="33.75" customHeight="1">
      <c r="A95" s="146">
        <v>1</v>
      </c>
      <c r="B95" s="142" t="s">
        <v>285</v>
      </c>
      <c r="C95" s="199"/>
      <c r="D95" s="199"/>
      <c r="E95" s="199"/>
      <c r="F95" s="199"/>
      <c r="G95" s="213"/>
      <c r="H95" s="205"/>
      <c r="I95" s="205"/>
      <c r="J95" s="205">
        <f t="shared" ref="J95:K95" si="89">SUM(J96:J97)</f>
        <v>0</v>
      </c>
      <c r="K95" s="205">
        <f t="shared" si="89"/>
        <v>0</v>
      </c>
      <c r="L95" s="205">
        <f>SUM(L96:L97)</f>
        <v>2926</v>
      </c>
      <c r="M95" s="205">
        <f>SUM(M96:M97)</f>
        <v>2926</v>
      </c>
      <c r="N95" s="205">
        <f t="shared" ref="N95:O95" si="90">SUM(N96:N96)</f>
        <v>0</v>
      </c>
      <c r="O95" s="205">
        <f t="shared" si="90"/>
        <v>0</v>
      </c>
      <c r="P95" s="336"/>
      <c r="Q95" s="337"/>
      <c r="R95" s="337"/>
      <c r="S95" s="337">
        <f t="shared" ref="S95:T95" si="91">SUM(S96:S97)</f>
        <v>0</v>
      </c>
      <c r="T95" s="337">
        <f t="shared" si="91"/>
        <v>0</v>
      </c>
      <c r="U95" s="337">
        <f>SUM(U96:U97)</f>
        <v>2926</v>
      </c>
      <c r="V95" s="337">
        <f>SUM(V96:V97)</f>
        <v>2926</v>
      </c>
      <c r="W95" s="337">
        <f t="shared" ref="W95:X95" si="92">SUM(W96:W96)</f>
        <v>0</v>
      </c>
      <c r="X95" s="337">
        <f t="shared" si="92"/>
        <v>0</v>
      </c>
      <c r="Y95" s="336"/>
      <c r="Z95" s="154"/>
      <c r="AA95" s="154"/>
      <c r="AB95" s="154">
        <f t="shared" ref="AB95:AD95" si="93">SUM(AB96:AB98)</f>
        <v>0</v>
      </c>
      <c r="AC95" s="154">
        <f t="shared" si="93"/>
        <v>0</v>
      </c>
      <c r="AD95" s="154">
        <f t="shared" si="93"/>
        <v>2926</v>
      </c>
      <c r="AE95" s="154">
        <f>SUM(AE96:AE98)</f>
        <v>2926</v>
      </c>
      <c r="AF95" s="154">
        <f t="shared" ref="AF95:AG95" si="94">SUM(AF96:AF96)</f>
        <v>0</v>
      </c>
      <c r="AG95" s="154">
        <f t="shared" si="94"/>
        <v>0</v>
      </c>
      <c r="AH95" s="199"/>
    </row>
    <row r="96" spans="1:34" s="204" customFormat="1" ht="45" customHeight="1">
      <c r="A96" s="143" t="s">
        <v>15</v>
      </c>
      <c r="B96" s="147" t="s">
        <v>354</v>
      </c>
      <c r="C96" s="203"/>
      <c r="D96" s="203" t="s">
        <v>344</v>
      </c>
      <c r="E96" s="203" t="s">
        <v>243</v>
      </c>
      <c r="F96" s="203" t="s">
        <v>236</v>
      </c>
      <c r="G96" s="209" t="s">
        <v>364</v>
      </c>
      <c r="H96" s="185">
        <f>I96</f>
        <v>926</v>
      </c>
      <c r="I96" s="185">
        <v>926</v>
      </c>
      <c r="J96" s="185"/>
      <c r="K96" s="185"/>
      <c r="L96" s="185">
        <f t="shared" ref="L96" si="95">M96</f>
        <v>926</v>
      </c>
      <c r="M96" s="185">
        <v>926</v>
      </c>
      <c r="N96" s="185">
        <v>0</v>
      </c>
      <c r="O96" s="185">
        <v>0</v>
      </c>
      <c r="P96" s="344" t="s">
        <v>364</v>
      </c>
      <c r="Q96" s="340">
        <f>R96</f>
        <v>926</v>
      </c>
      <c r="R96" s="340">
        <v>926</v>
      </c>
      <c r="S96" s="340"/>
      <c r="T96" s="340"/>
      <c r="U96" s="340">
        <f t="shared" ref="U96" si="96">V96</f>
        <v>926</v>
      </c>
      <c r="V96" s="340">
        <v>926</v>
      </c>
      <c r="W96" s="340">
        <v>0</v>
      </c>
      <c r="X96" s="340">
        <v>0</v>
      </c>
      <c r="Y96" s="344" t="s">
        <v>428</v>
      </c>
      <c r="Z96" s="153">
        <f>AA96</f>
        <v>926</v>
      </c>
      <c r="AA96" s="153">
        <v>926</v>
      </c>
      <c r="AB96" s="153"/>
      <c r="AC96" s="153"/>
      <c r="AD96" s="153">
        <f t="shared" ref="AD96" si="97">AE96</f>
        <v>926</v>
      </c>
      <c r="AE96" s="153">
        <v>926</v>
      </c>
      <c r="AF96" s="153">
        <v>0</v>
      </c>
      <c r="AG96" s="153">
        <v>0</v>
      </c>
      <c r="AH96" s="203"/>
    </row>
    <row r="97" spans="1:34" s="349" customFormat="1" ht="153">
      <c r="A97" s="350" t="s">
        <v>15</v>
      </c>
      <c r="B97" s="348" t="s">
        <v>422</v>
      </c>
      <c r="C97" s="344"/>
      <c r="D97" s="344" t="s">
        <v>356</v>
      </c>
      <c r="E97" s="344" t="s">
        <v>242</v>
      </c>
      <c r="F97" s="344" t="s">
        <v>236</v>
      </c>
      <c r="G97" s="344" t="s">
        <v>363</v>
      </c>
      <c r="H97" s="340">
        <v>24780</v>
      </c>
      <c r="I97" s="340">
        <v>17346</v>
      </c>
      <c r="J97" s="340"/>
      <c r="K97" s="340"/>
      <c r="L97" s="340">
        <v>2000</v>
      </c>
      <c r="M97" s="340">
        <v>2000</v>
      </c>
      <c r="N97" s="340"/>
      <c r="O97" s="340"/>
      <c r="P97" s="344" t="s">
        <v>363</v>
      </c>
      <c r="Q97" s="340">
        <v>24780</v>
      </c>
      <c r="R97" s="340">
        <v>17346</v>
      </c>
      <c r="S97" s="340"/>
      <c r="T97" s="340"/>
      <c r="U97" s="340">
        <v>2000</v>
      </c>
      <c r="V97" s="340">
        <v>2000</v>
      </c>
      <c r="W97" s="340"/>
      <c r="X97" s="340"/>
      <c r="Y97" s="344" t="s">
        <v>424</v>
      </c>
      <c r="Z97" s="340">
        <v>4628.7280000000001</v>
      </c>
      <c r="AA97" s="340">
        <v>1710</v>
      </c>
      <c r="AB97" s="340"/>
      <c r="AC97" s="340"/>
      <c r="AD97" s="340">
        <v>1710</v>
      </c>
      <c r="AE97" s="340">
        <v>1710</v>
      </c>
      <c r="AF97" s="340"/>
      <c r="AG97" s="340"/>
      <c r="AH97" s="352" t="s">
        <v>419</v>
      </c>
    </row>
    <row r="98" spans="1:34" s="349" customFormat="1" ht="32.25" customHeight="1">
      <c r="A98" s="350" t="s">
        <v>15</v>
      </c>
      <c r="B98" s="348" t="s">
        <v>411</v>
      </c>
      <c r="C98" s="344"/>
      <c r="D98" s="344" t="s">
        <v>356</v>
      </c>
      <c r="E98" s="344" t="s">
        <v>242</v>
      </c>
      <c r="F98" s="344" t="s">
        <v>236</v>
      </c>
      <c r="G98" s="344"/>
      <c r="H98" s="340"/>
      <c r="I98" s="340"/>
      <c r="J98" s="340"/>
      <c r="K98" s="340"/>
      <c r="L98" s="340"/>
      <c r="M98" s="340"/>
      <c r="N98" s="340"/>
      <c r="O98" s="340"/>
      <c r="P98" s="344"/>
      <c r="Q98" s="340"/>
      <c r="R98" s="340"/>
      <c r="S98" s="340"/>
      <c r="T98" s="340"/>
      <c r="U98" s="340"/>
      <c r="V98" s="340"/>
      <c r="W98" s="340"/>
      <c r="X98" s="340"/>
      <c r="Y98" s="344" t="s">
        <v>339</v>
      </c>
      <c r="Z98" s="340">
        <v>290</v>
      </c>
      <c r="AA98" s="340">
        <v>290</v>
      </c>
      <c r="AB98" s="340"/>
      <c r="AC98" s="340"/>
      <c r="AD98" s="340">
        <v>290</v>
      </c>
      <c r="AE98" s="340">
        <v>290</v>
      </c>
      <c r="AF98" s="340"/>
      <c r="AG98" s="340"/>
      <c r="AH98" s="344" t="s">
        <v>366</v>
      </c>
    </row>
    <row r="99" spans="1:34" s="353" customFormat="1" ht="32.25" customHeight="1">
      <c r="A99" s="336" t="s">
        <v>345</v>
      </c>
      <c r="B99" s="336" t="s">
        <v>346</v>
      </c>
      <c r="C99" s="336"/>
      <c r="D99" s="336"/>
      <c r="E99" s="336"/>
      <c r="F99" s="336"/>
      <c r="G99" s="336"/>
      <c r="H99" s="337">
        <f>H100+H101</f>
        <v>0</v>
      </c>
      <c r="I99" s="337">
        <f>I100+I101</f>
        <v>0</v>
      </c>
      <c r="J99" s="337"/>
      <c r="K99" s="337"/>
      <c r="L99" s="337">
        <f>L100+L101</f>
        <v>632.79999999999995</v>
      </c>
      <c r="M99" s="337">
        <f>M100+M101</f>
        <v>632.79999999999995</v>
      </c>
      <c r="N99" s="337">
        <f>N100+N101</f>
        <v>0</v>
      </c>
      <c r="O99" s="337">
        <f>O100+O101</f>
        <v>0</v>
      </c>
      <c r="P99" s="336"/>
      <c r="Q99" s="337">
        <f>Q100+Q101</f>
        <v>0</v>
      </c>
      <c r="R99" s="337">
        <f>R100+R101</f>
        <v>0</v>
      </c>
      <c r="S99" s="337"/>
      <c r="T99" s="337"/>
      <c r="U99" s="337">
        <f>U100+U101</f>
        <v>632.79999999999995</v>
      </c>
      <c r="V99" s="337">
        <f>V100+V101</f>
        <v>632.79999999999995</v>
      </c>
      <c r="W99" s="337">
        <f>W100+W101</f>
        <v>0</v>
      </c>
      <c r="X99" s="337">
        <f>X100+X101</f>
        <v>0</v>
      </c>
      <c r="Y99" s="336"/>
      <c r="Z99" s="337">
        <f>Z100+Z101</f>
        <v>0</v>
      </c>
      <c r="AA99" s="337">
        <f>AA100+AA101</f>
        <v>0</v>
      </c>
      <c r="AB99" s="337">
        <f t="shared" ref="AB99:AD99" si="98">AB100+AB101</f>
        <v>0</v>
      </c>
      <c r="AC99" s="337">
        <f t="shared" si="98"/>
        <v>0</v>
      </c>
      <c r="AD99" s="337">
        <f t="shared" si="98"/>
        <v>632.79999999999995</v>
      </c>
      <c r="AE99" s="337">
        <f>AE100+AE101</f>
        <v>632.79999999999995</v>
      </c>
      <c r="AF99" s="337">
        <f>AF100+AF101</f>
        <v>0</v>
      </c>
      <c r="AG99" s="337">
        <f>AG100+AG101</f>
        <v>0</v>
      </c>
      <c r="AH99" s="336"/>
    </row>
    <row r="100" spans="1:34" ht="21.95" customHeight="1">
      <c r="A100" s="199" t="s">
        <v>19</v>
      </c>
      <c r="B100" s="199" t="s">
        <v>45</v>
      </c>
      <c r="C100" s="199"/>
      <c r="D100" s="199"/>
      <c r="E100" s="199"/>
      <c r="F100" s="199"/>
      <c r="G100" s="213"/>
      <c r="H100" s="205"/>
      <c r="I100" s="205"/>
      <c r="J100" s="205"/>
      <c r="K100" s="205"/>
      <c r="L100" s="205">
        <v>0</v>
      </c>
      <c r="M100" s="205">
        <v>0</v>
      </c>
      <c r="N100" s="205">
        <v>0</v>
      </c>
      <c r="O100" s="205">
        <v>0</v>
      </c>
      <c r="P100" s="336"/>
      <c r="Q100" s="337"/>
      <c r="R100" s="337"/>
      <c r="S100" s="337"/>
      <c r="T100" s="337"/>
      <c r="U100" s="337">
        <v>0</v>
      </c>
      <c r="V100" s="337">
        <v>0</v>
      </c>
      <c r="W100" s="337">
        <v>0</v>
      </c>
      <c r="X100" s="337">
        <v>0</v>
      </c>
      <c r="Y100" s="336"/>
      <c r="Z100" s="154"/>
      <c r="AA100" s="154"/>
      <c r="AB100" s="154"/>
      <c r="AC100" s="154"/>
      <c r="AD100" s="154">
        <v>0</v>
      </c>
      <c r="AE100" s="154">
        <v>0</v>
      </c>
      <c r="AF100" s="154">
        <v>0</v>
      </c>
      <c r="AG100" s="154">
        <v>0</v>
      </c>
      <c r="AH100" s="199"/>
    </row>
    <row r="101" spans="1:34" ht="27.95" customHeight="1">
      <c r="A101" s="199" t="s">
        <v>20</v>
      </c>
      <c r="B101" s="199" t="s">
        <v>343</v>
      </c>
      <c r="C101" s="199"/>
      <c r="D101" s="199"/>
      <c r="E101" s="199"/>
      <c r="F101" s="199"/>
      <c r="G101" s="213"/>
      <c r="H101" s="205"/>
      <c r="I101" s="205"/>
      <c r="J101" s="205">
        <f t="shared" ref="J101:K101" si="99">J102</f>
        <v>0</v>
      </c>
      <c r="K101" s="205">
        <f t="shared" si="99"/>
        <v>0</v>
      </c>
      <c r="L101" s="205">
        <f>L102</f>
        <v>632.79999999999995</v>
      </c>
      <c r="M101" s="205">
        <f t="shared" ref="M101:O101" si="100">M102</f>
        <v>632.79999999999995</v>
      </c>
      <c r="N101" s="205">
        <f t="shared" si="100"/>
        <v>0</v>
      </c>
      <c r="O101" s="205">
        <f t="shared" si="100"/>
        <v>0</v>
      </c>
      <c r="P101" s="336"/>
      <c r="Q101" s="337"/>
      <c r="R101" s="337"/>
      <c r="S101" s="337">
        <f t="shared" ref="S101:T101" si="101">S102</f>
        <v>0</v>
      </c>
      <c r="T101" s="337">
        <f t="shared" si="101"/>
        <v>0</v>
      </c>
      <c r="U101" s="337">
        <f>U102</f>
        <v>632.79999999999995</v>
      </c>
      <c r="V101" s="337">
        <f t="shared" ref="V101:X101" si="102">V102</f>
        <v>632.79999999999995</v>
      </c>
      <c r="W101" s="337">
        <f t="shared" si="102"/>
        <v>0</v>
      </c>
      <c r="X101" s="337">
        <f t="shared" si="102"/>
        <v>0</v>
      </c>
      <c r="Y101" s="336"/>
      <c r="Z101" s="154"/>
      <c r="AA101" s="154"/>
      <c r="AB101" s="154">
        <f t="shared" ref="AB101:AD101" si="103">AB102</f>
        <v>0</v>
      </c>
      <c r="AC101" s="154">
        <f t="shared" si="103"/>
        <v>0</v>
      </c>
      <c r="AD101" s="154">
        <f t="shared" si="103"/>
        <v>632.79999999999995</v>
      </c>
      <c r="AE101" s="154">
        <f t="shared" ref="AE101:AG101" si="104">AE102</f>
        <v>632.79999999999995</v>
      </c>
      <c r="AF101" s="154">
        <f t="shared" si="104"/>
        <v>0</v>
      </c>
      <c r="AG101" s="154">
        <f t="shared" si="104"/>
        <v>0</v>
      </c>
      <c r="AH101" s="199"/>
    </row>
    <row r="102" spans="1:34" ht="33.75" customHeight="1">
      <c r="A102" s="146">
        <v>1</v>
      </c>
      <c r="B102" s="142" t="s">
        <v>285</v>
      </c>
      <c r="C102" s="199"/>
      <c r="D102" s="199"/>
      <c r="E102" s="199"/>
      <c r="F102" s="199"/>
      <c r="G102" s="213"/>
      <c r="H102" s="205"/>
      <c r="I102" s="205"/>
      <c r="J102" s="205">
        <f t="shared" ref="J102:K102" si="105">SUM(J103:J104)</f>
        <v>0</v>
      </c>
      <c r="K102" s="205">
        <f t="shared" si="105"/>
        <v>0</v>
      </c>
      <c r="L102" s="205">
        <f>SUM(L103:L104)</f>
        <v>632.79999999999995</v>
      </c>
      <c r="M102" s="205">
        <f>SUM(M103:M104)</f>
        <v>632.79999999999995</v>
      </c>
      <c r="N102" s="205">
        <f t="shared" ref="N102:O102" si="106">SUM(N103:N103)</f>
        <v>0</v>
      </c>
      <c r="O102" s="205">
        <f t="shared" si="106"/>
        <v>0</v>
      </c>
      <c r="P102" s="336"/>
      <c r="Q102" s="337"/>
      <c r="R102" s="337"/>
      <c r="S102" s="337">
        <f t="shared" ref="S102:T102" si="107">SUM(S103:S104)</f>
        <v>0</v>
      </c>
      <c r="T102" s="337">
        <f t="shared" si="107"/>
        <v>0</v>
      </c>
      <c r="U102" s="337">
        <f>SUM(U103:U104)</f>
        <v>632.79999999999995</v>
      </c>
      <c r="V102" s="337">
        <f>SUM(V103:V104)</f>
        <v>632.79999999999995</v>
      </c>
      <c r="W102" s="337">
        <f t="shared" ref="W102:X102" si="108">SUM(W103:W103)</f>
        <v>0</v>
      </c>
      <c r="X102" s="337">
        <f t="shared" si="108"/>
        <v>0</v>
      </c>
      <c r="Y102" s="336"/>
      <c r="Z102" s="154"/>
      <c r="AA102" s="154"/>
      <c r="AB102" s="154">
        <f t="shared" ref="AB102:AD102" si="109">SUM(AB103:AB105)</f>
        <v>0</v>
      </c>
      <c r="AC102" s="154">
        <f t="shared" si="109"/>
        <v>0</v>
      </c>
      <c r="AD102" s="154">
        <f t="shared" si="109"/>
        <v>632.79999999999995</v>
      </c>
      <c r="AE102" s="154">
        <f>SUM(AE103:AE105)</f>
        <v>632.79999999999995</v>
      </c>
      <c r="AF102" s="154">
        <f t="shared" ref="AF102:AG102" si="110">SUM(AF103:AF103)</f>
        <v>0</v>
      </c>
      <c r="AG102" s="154">
        <f t="shared" si="110"/>
        <v>0</v>
      </c>
      <c r="AH102" s="199"/>
    </row>
    <row r="103" spans="1:34" s="349" customFormat="1" ht="38.25">
      <c r="A103" s="339" t="s">
        <v>15</v>
      </c>
      <c r="B103" s="348" t="s">
        <v>355</v>
      </c>
      <c r="C103" s="344"/>
      <c r="D103" s="344" t="s">
        <v>347</v>
      </c>
      <c r="E103" s="344" t="s">
        <v>348</v>
      </c>
      <c r="F103" s="344" t="s">
        <v>236</v>
      </c>
      <c r="G103" s="344" t="s">
        <v>339</v>
      </c>
      <c r="H103" s="340">
        <v>300</v>
      </c>
      <c r="I103" s="340">
        <v>100</v>
      </c>
      <c r="J103" s="340"/>
      <c r="K103" s="340"/>
      <c r="L103" s="340">
        <v>100</v>
      </c>
      <c r="M103" s="340">
        <v>100</v>
      </c>
      <c r="N103" s="340">
        <v>0</v>
      </c>
      <c r="O103" s="340">
        <v>0</v>
      </c>
      <c r="P103" s="344" t="s">
        <v>339</v>
      </c>
      <c r="Q103" s="340">
        <v>300</v>
      </c>
      <c r="R103" s="340">
        <v>100</v>
      </c>
      <c r="S103" s="340"/>
      <c r="T103" s="340"/>
      <c r="U103" s="340">
        <v>100</v>
      </c>
      <c r="V103" s="340">
        <v>100</v>
      </c>
      <c r="W103" s="340">
        <v>0</v>
      </c>
      <c r="X103" s="340">
        <v>0</v>
      </c>
      <c r="Y103" s="344" t="s">
        <v>429</v>
      </c>
      <c r="Z103" s="340">
        <v>367.03235100000001</v>
      </c>
      <c r="AA103" s="340">
        <v>100</v>
      </c>
      <c r="AB103" s="340"/>
      <c r="AC103" s="340"/>
      <c r="AD103" s="340">
        <v>100</v>
      </c>
      <c r="AE103" s="340">
        <v>100</v>
      </c>
      <c r="AF103" s="340">
        <v>0</v>
      </c>
      <c r="AG103" s="340">
        <v>0</v>
      </c>
      <c r="AH103" s="344" t="s">
        <v>410</v>
      </c>
    </row>
    <row r="104" spans="1:34" s="349" customFormat="1" ht="42" customHeight="1">
      <c r="A104" s="350" t="s">
        <v>15</v>
      </c>
      <c r="B104" s="348" t="s">
        <v>353</v>
      </c>
      <c r="C104" s="344"/>
      <c r="D104" s="344" t="s">
        <v>356</v>
      </c>
      <c r="E104" s="344" t="s">
        <v>242</v>
      </c>
      <c r="F104" s="344" t="s">
        <v>236</v>
      </c>
      <c r="G104" s="344" t="s">
        <v>363</v>
      </c>
      <c r="H104" s="340">
        <v>24780</v>
      </c>
      <c r="I104" s="340">
        <v>17346</v>
      </c>
      <c r="J104" s="340"/>
      <c r="K104" s="340"/>
      <c r="L104" s="340">
        <v>532.79999999999995</v>
      </c>
      <c r="M104" s="340">
        <v>532.79999999999995</v>
      </c>
      <c r="N104" s="340"/>
      <c r="O104" s="340"/>
      <c r="P104" s="344" t="s">
        <v>363</v>
      </c>
      <c r="Q104" s="340">
        <v>24780</v>
      </c>
      <c r="R104" s="340">
        <v>17346</v>
      </c>
      <c r="S104" s="340"/>
      <c r="T104" s="340"/>
      <c r="U104" s="340">
        <v>532.79999999999995</v>
      </c>
      <c r="V104" s="340">
        <v>532.79999999999995</v>
      </c>
      <c r="W104" s="340"/>
      <c r="X104" s="340"/>
      <c r="Y104" s="344"/>
      <c r="Z104" s="340"/>
      <c r="AA104" s="340"/>
      <c r="AB104" s="340"/>
      <c r="AC104" s="340"/>
      <c r="AD104" s="340"/>
      <c r="AE104" s="340"/>
      <c r="AF104" s="340"/>
      <c r="AG104" s="340"/>
      <c r="AH104" s="344" t="s">
        <v>418</v>
      </c>
    </row>
    <row r="105" spans="1:34" s="346" customFormat="1" ht="43.5" customHeight="1">
      <c r="A105" s="350" t="s">
        <v>15</v>
      </c>
      <c r="B105" s="351" t="s">
        <v>369</v>
      </c>
      <c r="C105" s="339"/>
      <c r="D105" s="339" t="s">
        <v>334</v>
      </c>
      <c r="E105" s="339" t="s">
        <v>348</v>
      </c>
      <c r="F105" s="339" t="s">
        <v>287</v>
      </c>
      <c r="G105" s="339"/>
      <c r="H105" s="340"/>
      <c r="I105" s="340"/>
      <c r="J105" s="340"/>
      <c r="K105" s="340"/>
      <c r="L105" s="340"/>
      <c r="M105" s="340"/>
      <c r="N105" s="340"/>
      <c r="O105" s="340"/>
      <c r="P105" s="339"/>
      <c r="Q105" s="340"/>
      <c r="R105" s="340"/>
      <c r="S105" s="340"/>
      <c r="T105" s="340"/>
      <c r="U105" s="340"/>
      <c r="V105" s="340"/>
      <c r="W105" s="340"/>
      <c r="X105" s="340"/>
      <c r="Y105" s="339" t="s">
        <v>339</v>
      </c>
      <c r="Z105" s="340">
        <v>11163</v>
      </c>
      <c r="AA105" s="340">
        <v>11163</v>
      </c>
      <c r="AB105" s="340"/>
      <c r="AC105" s="340"/>
      <c r="AD105" s="340">
        <v>532.79999999999995</v>
      </c>
      <c r="AE105" s="340">
        <v>532.79999999999995</v>
      </c>
      <c r="AF105" s="340"/>
      <c r="AG105" s="340"/>
      <c r="AH105" s="343" t="s">
        <v>366</v>
      </c>
    </row>
    <row r="106" spans="1:34" s="353" customFormat="1" ht="32.25" customHeight="1">
      <c r="A106" s="336" t="s">
        <v>413</v>
      </c>
      <c r="B106" s="336" t="s">
        <v>412</v>
      </c>
      <c r="C106" s="336"/>
      <c r="D106" s="336"/>
      <c r="E106" s="336"/>
      <c r="F106" s="336"/>
      <c r="G106" s="336"/>
      <c r="H106" s="337">
        <f>H107+H108</f>
        <v>0</v>
      </c>
      <c r="I106" s="337">
        <f>I107+I108</f>
        <v>0</v>
      </c>
      <c r="J106" s="337"/>
      <c r="K106" s="337"/>
      <c r="L106" s="337" t="e">
        <f>L107+L108</f>
        <v>#REF!</v>
      </c>
      <c r="M106" s="337" t="e">
        <f>M107+M108</f>
        <v>#REF!</v>
      </c>
      <c r="N106" s="337" t="e">
        <f>N107+N108</f>
        <v>#REF!</v>
      </c>
      <c r="O106" s="337" t="e">
        <f>O107+O108</f>
        <v>#REF!</v>
      </c>
      <c r="P106" s="336"/>
      <c r="Q106" s="337">
        <f>Q107+Q108</f>
        <v>0</v>
      </c>
      <c r="R106" s="337">
        <f>R107+R108</f>
        <v>0</v>
      </c>
      <c r="S106" s="337"/>
      <c r="T106" s="337"/>
      <c r="U106" s="337">
        <f>U107+U108</f>
        <v>0</v>
      </c>
      <c r="V106" s="337">
        <f>V107+V108</f>
        <v>0</v>
      </c>
      <c r="W106" s="337">
        <f>W107+W108</f>
        <v>0</v>
      </c>
      <c r="X106" s="337">
        <f>X107+X108</f>
        <v>0</v>
      </c>
      <c r="Y106" s="336"/>
      <c r="Z106" s="337">
        <f t="shared" ref="Z106:AG106" si="111">Z107+Z108</f>
        <v>0</v>
      </c>
      <c r="AA106" s="337">
        <f t="shared" si="111"/>
        <v>0</v>
      </c>
      <c r="AB106" s="337">
        <f t="shared" si="111"/>
        <v>0</v>
      </c>
      <c r="AC106" s="337">
        <f t="shared" si="111"/>
        <v>0</v>
      </c>
      <c r="AD106" s="337">
        <f t="shared" si="111"/>
        <v>150</v>
      </c>
      <c r="AE106" s="337">
        <f t="shared" si="111"/>
        <v>150</v>
      </c>
      <c r="AF106" s="337">
        <f t="shared" si="111"/>
        <v>0</v>
      </c>
      <c r="AG106" s="337">
        <f t="shared" si="111"/>
        <v>0</v>
      </c>
      <c r="AH106" s="336"/>
    </row>
    <row r="107" spans="1:34" s="346" customFormat="1" ht="21.95" customHeight="1">
      <c r="A107" s="336" t="s">
        <v>19</v>
      </c>
      <c r="B107" s="336" t="s">
        <v>45</v>
      </c>
      <c r="C107" s="336"/>
      <c r="D107" s="336"/>
      <c r="E107" s="336"/>
      <c r="F107" s="336"/>
      <c r="G107" s="336"/>
      <c r="H107" s="337"/>
      <c r="I107" s="337"/>
      <c r="J107" s="337"/>
      <c r="K107" s="337"/>
      <c r="L107" s="337">
        <v>0</v>
      </c>
      <c r="M107" s="337">
        <v>0</v>
      </c>
      <c r="N107" s="337">
        <v>0</v>
      </c>
      <c r="O107" s="337">
        <v>0</v>
      </c>
      <c r="P107" s="336"/>
      <c r="Q107" s="337"/>
      <c r="R107" s="337"/>
      <c r="S107" s="337"/>
      <c r="T107" s="337"/>
      <c r="U107" s="337">
        <v>0</v>
      </c>
      <c r="V107" s="337">
        <v>0</v>
      </c>
      <c r="W107" s="337">
        <v>0</v>
      </c>
      <c r="X107" s="337">
        <v>0</v>
      </c>
      <c r="Y107" s="336"/>
      <c r="Z107" s="337"/>
      <c r="AA107" s="337"/>
      <c r="AB107" s="337">
        <f>AB109</f>
        <v>0</v>
      </c>
      <c r="AC107" s="337">
        <f>AC109</f>
        <v>0</v>
      </c>
      <c r="AD107" s="337">
        <v>0</v>
      </c>
      <c r="AE107" s="337">
        <v>0</v>
      </c>
      <c r="AF107" s="337">
        <v>0</v>
      </c>
      <c r="AG107" s="337">
        <v>0</v>
      </c>
      <c r="AH107" s="336"/>
    </row>
    <row r="108" spans="1:34" s="346" customFormat="1" ht="27.95" customHeight="1">
      <c r="A108" s="336" t="s">
        <v>20</v>
      </c>
      <c r="B108" s="336" t="s">
        <v>343</v>
      </c>
      <c r="C108" s="336"/>
      <c r="D108" s="336"/>
      <c r="E108" s="336"/>
      <c r="F108" s="336"/>
      <c r="G108" s="336"/>
      <c r="H108" s="337"/>
      <c r="I108" s="337"/>
      <c r="J108" s="337" t="e">
        <f>#REF!</f>
        <v>#REF!</v>
      </c>
      <c r="K108" s="337" t="e">
        <f>#REF!</f>
        <v>#REF!</v>
      </c>
      <c r="L108" s="337" t="e">
        <f>#REF!</f>
        <v>#REF!</v>
      </c>
      <c r="M108" s="337" t="e">
        <f>#REF!</f>
        <v>#REF!</v>
      </c>
      <c r="N108" s="337" t="e">
        <f>#REF!</f>
        <v>#REF!</v>
      </c>
      <c r="O108" s="337" t="e">
        <f>#REF!</f>
        <v>#REF!</v>
      </c>
      <c r="P108" s="336"/>
      <c r="Q108" s="337"/>
      <c r="R108" s="337"/>
      <c r="S108" s="337">
        <v>0</v>
      </c>
      <c r="T108" s="337">
        <v>0</v>
      </c>
      <c r="U108" s="337">
        <v>0</v>
      </c>
      <c r="V108" s="337">
        <v>0</v>
      </c>
      <c r="W108" s="337">
        <v>0</v>
      </c>
      <c r="X108" s="337">
        <v>0</v>
      </c>
      <c r="Y108" s="336"/>
      <c r="Z108" s="337"/>
      <c r="AA108" s="337"/>
      <c r="AB108" s="337">
        <v>0</v>
      </c>
      <c r="AC108" s="337">
        <v>0</v>
      </c>
      <c r="AD108" s="337">
        <f>AD109</f>
        <v>150</v>
      </c>
      <c r="AE108" s="337">
        <f>AE109</f>
        <v>150</v>
      </c>
      <c r="AF108" s="337">
        <v>0</v>
      </c>
      <c r="AG108" s="337">
        <v>0</v>
      </c>
      <c r="AH108" s="336"/>
    </row>
    <row r="109" spans="1:34" s="346" customFormat="1" ht="43.5" customHeight="1">
      <c r="A109" s="350" t="s">
        <v>15</v>
      </c>
      <c r="B109" s="351" t="s">
        <v>369</v>
      </c>
      <c r="C109" s="339"/>
      <c r="D109" s="339" t="s">
        <v>334</v>
      </c>
      <c r="E109" s="339" t="s">
        <v>348</v>
      </c>
      <c r="F109" s="339" t="s">
        <v>287</v>
      </c>
      <c r="G109" s="339"/>
      <c r="H109" s="340"/>
      <c r="I109" s="340"/>
      <c r="J109" s="340"/>
      <c r="K109" s="340"/>
      <c r="L109" s="340"/>
      <c r="M109" s="340"/>
      <c r="N109" s="340"/>
      <c r="O109" s="340"/>
      <c r="P109" s="339"/>
      <c r="Q109" s="340"/>
      <c r="R109" s="340"/>
      <c r="S109" s="340"/>
      <c r="T109" s="340"/>
      <c r="U109" s="340"/>
      <c r="V109" s="340"/>
      <c r="W109" s="340"/>
      <c r="X109" s="340"/>
      <c r="Y109" s="339" t="s">
        <v>339</v>
      </c>
      <c r="Z109" s="340">
        <v>11163</v>
      </c>
      <c r="AA109" s="340">
        <v>11163</v>
      </c>
      <c r="AB109" s="340"/>
      <c r="AC109" s="340"/>
      <c r="AD109" s="340">
        <v>150</v>
      </c>
      <c r="AE109" s="340">
        <v>150</v>
      </c>
      <c r="AF109" s="340"/>
      <c r="AG109" s="340"/>
      <c r="AH109" s="343" t="s">
        <v>366</v>
      </c>
    </row>
    <row r="110" spans="1:34">
      <c r="J110" s="211"/>
      <c r="S110" s="347"/>
      <c r="AB110" s="157"/>
    </row>
  </sheetData>
  <mergeCells count="57">
    <mergeCell ref="L7:O7"/>
    <mergeCell ref="J8:J11"/>
    <mergeCell ref="K8:K11"/>
    <mergeCell ref="L8:O8"/>
    <mergeCell ref="H9:H11"/>
    <mergeCell ref="L9:L11"/>
    <mergeCell ref="M9:O9"/>
    <mergeCell ref="M10:M11"/>
    <mergeCell ref="N10:O10"/>
    <mergeCell ref="H8:I8"/>
    <mergeCell ref="I9:I11"/>
    <mergeCell ref="AH6:AH11"/>
    <mergeCell ref="A1:AH1"/>
    <mergeCell ref="A3:AH3"/>
    <mergeCell ref="A5:AH5"/>
    <mergeCell ref="A2:AH2"/>
    <mergeCell ref="A6:A11"/>
    <mergeCell ref="A4:AH4"/>
    <mergeCell ref="B6:B11"/>
    <mergeCell ref="C6:C11"/>
    <mergeCell ref="E6:E11"/>
    <mergeCell ref="F6:F11"/>
    <mergeCell ref="D6:D11"/>
    <mergeCell ref="G8:G11"/>
    <mergeCell ref="G6:O6"/>
    <mergeCell ref="G7:I7"/>
    <mergeCell ref="J7:K7"/>
    <mergeCell ref="P6:X6"/>
    <mergeCell ref="P7:R7"/>
    <mergeCell ref="S7:T7"/>
    <mergeCell ref="U7:X7"/>
    <mergeCell ref="P8:P11"/>
    <mergeCell ref="Q8:R8"/>
    <mergeCell ref="S8:S11"/>
    <mergeCell ref="T8:T11"/>
    <mergeCell ref="U8:X8"/>
    <mergeCell ref="Q9:Q11"/>
    <mergeCell ref="R9:R11"/>
    <mergeCell ref="U9:U11"/>
    <mergeCell ref="V9:X9"/>
    <mergeCell ref="V10:V11"/>
    <mergeCell ref="W10:X10"/>
    <mergeCell ref="Y6:AG6"/>
    <mergeCell ref="Y7:AA7"/>
    <mergeCell ref="AB7:AC7"/>
    <mergeCell ref="AD7:AG7"/>
    <mergeCell ref="Y8:Y11"/>
    <mergeCell ref="Z8:AA8"/>
    <mergeCell ref="AB8:AB11"/>
    <mergeCell ref="AC8:AC11"/>
    <mergeCell ref="AD8:AG8"/>
    <mergeCell ref="Z9:Z11"/>
    <mergeCell ref="AA9:AA11"/>
    <mergeCell ref="AD9:AD11"/>
    <mergeCell ref="AE9:AG9"/>
    <mergeCell ref="AE10:AE11"/>
    <mergeCell ref="AF10:AG10"/>
  </mergeCells>
  <pageMargins left="0.59055118110236227" right="0.39370078740157483" top="0.78740157480314965" bottom="0.51181102362204722" header="0.31496062992125984" footer="0.31496062992125984"/>
  <pageSetup paperSize="9" scale="41" fitToHeight="0" orientation="landscape" r:id="rId1"/>
  <headerFooter>
    <oddFooter>&amp;R&amp;P/&amp;N</oddFooter>
  </headerFooter>
  <rowBreaks count="1" manualBreakCount="1">
    <brk id="7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'Bieu 01 TH'!Print_Area</vt:lpstr>
      <vt:lpstr>'Bieu 02a NSDP (N)'!Print_Area</vt:lpstr>
      <vt:lpstr>'Bieu 02b NSDP (H)'!Print_Area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2021-06-22T03:15:54Z</cp:lastPrinted>
  <dcterms:created xsi:type="dcterms:W3CDTF">2019-08-29T06:44:41Z</dcterms:created>
  <dcterms:modified xsi:type="dcterms:W3CDTF">2021-06-22T03:16:04Z</dcterms:modified>
</cp:coreProperties>
</file>